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1 სოციალური მეწარმეობა\2025 სტრატეგია\სამუშაო ვერსიები\"/>
    </mc:Choice>
  </mc:AlternateContent>
  <xr:revisionPtr revIDLastSave="0" documentId="13_ncr:1_{1848B21B-5699-40DB-8291-1C0D4942D2B2}" xr6:coauthVersionLast="47" xr6:coauthVersionMax="47" xr10:uidLastSave="{00000000-0000-0000-0000-000000000000}"/>
  <bookViews>
    <workbookView xWindow="-108" yWindow="-108" windowWidth="23256" windowHeight="12576" tabRatio="774" xr2:uid="{00000000-000D-0000-FFFF-FFFF00000000}"/>
  </bookViews>
  <sheets>
    <sheet name="პროექტის ბიუჯეტი" sheetId="3" r:id="rId1"/>
    <sheet name="საქმიანობის გეგმა" sheetId="6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3" l="1"/>
  <c r="H36" i="3"/>
  <c r="I36" i="3" s="1"/>
  <c r="F30" i="3"/>
  <c r="I30" i="3" s="1"/>
  <c r="F31" i="3"/>
  <c r="I31" i="3" s="1"/>
  <c r="F32" i="3"/>
  <c r="I32" i="3" s="1"/>
  <c r="F33" i="3"/>
  <c r="I33" i="3" s="1"/>
  <c r="F34" i="3"/>
  <c r="I34" i="3" s="1"/>
  <c r="F35" i="3"/>
  <c r="I35" i="3" s="1"/>
  <c r="F15" i="3" l="1"/>
  <c r="I15" i="3" s="1"/>
  <c r="F14" i="3"/>
  <c r="I14" i="3" s="1"/>
  <c r="G10" i="3"/>
  <c r="H6" i="3" l="1"/>
  <c r="I6" i="3" s="1"/>
  <c r="H7" i="3"/>
  <c r="H8" i="3"/>
  <c r="I8" i="3" s="1"/>
  <c r="H9" i="3"/>
  <c r="F26" i="3"/>
  <c r="I26" i="3" s="1"/>
  <c r="F27" i="3"/>
  <c r="I27" i="3" s="1"/>
  <c r="F29" i="3"/>
  <c r="I29" i="3" s="1"/>
  <c r="F13" i="3"/>
  <c r="H13" i="3" s="1"/>
  <c r="F16" i="3"/>
  <c r="I16" i="3" s="1"/>
  <c r="F17" i="3"/>
  <c r="F18" i="3"/>
  <c r="F19" i="3"/>
  <c r="G20" i="3"/>
  <c r="I19" i="3" l="1"/>
  <c r="I18" i="3"/>
  <c r="I7" i="3"/>
  <c r="I17" i="3"/>
  <c r="I9" i="3"/>
  <c r="I13" i="3"/>
  <c r="F12" i="3" l="1"/>
  <c r="F20" i="3" l="1"/>
  <c r="I12" i="3" l="1"/>
  <c r="I20" i="3" s="1"/>
  <c r="H20" i="3"/>
  <c r="F22" i="3"/>
  <c r="I22" i="3" s="1"/>
  <c r="F23" i="3"/>
  <c r="I23" i="3" s="1"/>
  <c r="F24" i="3"/>
  <c r="H25" i="3"/>
  <c r="I25" i="3" s="1"/>
  <c r="G37" i="3"/>
  <c r="G39" i="3" s="1"/>
  <c r="H5" i="3" l="1"/>
  <c r="I5" i="3" s="1"/>
  <c r="F10" i="3"/>
  <c r="H24" i="3"/>
  <c r="I24" i="3" s="1"/>
  <c r="F37" i="3"/>
  <c r="H37" i="3" l="1"/>
  <c r="I10" i="3"/>
  <c r="H10" i="3"/>
  <c r="I37" i="3"/>
  <c r="H39" i="3" l="1"/>
  <c r="I39" i="3"/>
  <c r="F39" i="3" l="1"/>
  <c r="G40" i="3" s="1"/>
  <c r="H40" i="3" l="1"/>
  <c r="I40" i="3"/>
  <c r="F40" i="3" l="1"/>
</calcChain>
</file>

<file path=xl/sharedStrings.xml><?xml version="1.0" encoding="utf-8"?>
<sst xmlns="http://schemas.openxmlformats.org/spreadsheetml/2006/main" count="117" uniqueCount="64">
  <si>
    <t>დასახელება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</si>
  <si>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</si>
  <si>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</si>
  <si>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</si>
  <si>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</si>
  <si>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</si>
  <si>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</si>
  <si>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</si>
  <si>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</si>
  <si>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</si>
  <si>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</si>
  <si>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</si>
  <si>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ძირითადი საშუალებები/ინვეტარი</t>
  </si>
  <si>
    <t>თუ ცხრილის ზოლები არ არის საკმარისი, შეგიძლიათ ჩაამატოთ</t>
  </si>
  <si>
    <t>საბრუნავი საშუალებები/მარაგები/მზა პროდუქცია/მასალა-ნედლეული</t>
  </si>
  <si>
    <t>თვე</t>
  </si>
  <si>
    <t xml:space="preserve">"Project Cost"-ის შიტში ჩაემატა ზოლი "მათ შორის გაყიდვებიდან": დავუშვათ მარკეტინგის ხარჯები მთლიანად 2000 ლარს შეადგენს, საიდანაც დონორისგან ითხოვთ 1500 ლარს, 300 ბენეფიციარის თანამონაწილეობაა და დარჩენილი 200 ლარი დაფინანსდება გაყიდვებიდან. </t>
  </si>
  <si>
    <t>შედეგად ვხედავთ, რომ საწარმოს ყოველი ხარჯი "ჰაერში გამოკიდებული არ რჩება" და დაფინანსებულია ან გრანტიდან, ან საკუთარი სახსრებით ან გაყიდვებიდან და აშ.</t>
  </si>
  <si>
    <t>#</t>
  </si>
  <si>
    <t>მათ შორის გრანტით დაფინანსებული  (ევრო)</t>
  </si>
  <si>
    <t>მათ შორის ბენეფიციარის თანამონაწილეობა ან/და სხვა წყაროდან მიღებული დაფინანსება (ევრო)</t>
  </si>
  <si>
    <t>მათ შორის გაყიდვებიდან (ევრო)</t>
  </si>
  <si>
    <t>სულ პროექტის ღირებულება (ევრო)</t>
  </si>
  <si>
    <t>საქმიანობის გეგმის ათვლა დაიწყება კონტრაქტის გაფორმების თვიდან</t>
  </si>
  <si>
    <t>ელექტრო საცერი</t>
  </si>
  <si>
    <t>ცალი</t>
  </si>
  <si>
    <t>ვაკუმის  აპარატი</t>
  </si>
  <si>
    <t>საკონდიტრო მაცივარი</t>
  </si>
  <si>
    <t>საკონდიტრო მიქსერი</t>
  </si>
  <si>
    <t>ელექტრო მრიცხველი სამი ფაზით</t>
  </si>
  <si>
    <t>კონდენციონერი გათბობ/გაგრილების სისტემით</t>
  </si>
  <si>
    <t>სპეც. საკონდიტრო ინვენტარი</t>
  </si>
  <si>
    <t>კგ</t>
  </si>
  <si>
    <t>შაქრის ფხვნილი</t>
  </si>
  <si>
    <t>კგ.</t>
  </si>
  <si>
    <t>კარაქი</t>
  </si>
  <si>
    <t>ყველი</t>
  </si>
  <si>
    <t>ფართის იჯარა</t>
  </si>
  <si>
    <t>მენჯმენტის ხელფასი</t>
  </si>
  <si>
    <t>კომუნალური გადასახადები</t>
  </si>
  <si>
    <t>კომუნიკაცია. ჰოსტინგი, დომენი და ინტერნეტი</t>
  </si>
  <si>
    <t>საგადასახადო ხარჯები</t>
  </si>
  <si>
    <t>მარკეტინგის/რეკლამის ხარჯები</t>
  </si>
  <si>
    <t>ჰიგიენის საშუალებები</t>
  </si>
  <si>
    <t>ავტო მანქანის იჯარა მძღოლის სერვისით</t>
  </si>
  <si>
    <t>ავტომანქანის საწვავი</t>
  </si>
  <si>
    <t>საბანკო მომსახურება</t>
  </si>
  <si>
    <t>დაქირავებულ პროფესიონალთა ხელფასი</t>
  </si>
  <si>
    <t>ბუნებრივი აირის შეყვანა</t>
  </si>
  <si>
    <t>სამფაზიანი ელ.ენერგიის შეყვანა</t>
  </si>
  <si>
    <t>სოსისი/ძეხვი</t>
  </si>
  <si>
    <t>სპეც. სამუშაო ტანსაცმელი</t>
  </si>
  <si>
    <t>მასალა-ნედლეული/ ფქვილი/საფუარი/გამაფხვიერებელი</t>
  </si>
  <si>
    <t>მომსახურება</t>
  </si>
  <si>
    <t>პროდუქციის ტესტირება</t>
  </si>
  <si>
    <t>აღჭურვილობის შეძენა და მონტაჟი</t>
  </si>
  <si>
    <t>ნედლეულის და მასალების შეძენა</t>
  </si>
  <si>
    <t>საწარმოს სამუშაო ფართის მოწესრიგება</t>
  </si>
  <si>
    <t>თანამშრომშრომელთა  შერჩევა და გადამზადება</t>
  </si>
  <si>
    <t>სარეალიზაციო პროდუქტების დატესტვა</t>
  </si>
  <si>
    <t>სარეალიზაციო პროდუქტების გამოცხობა და რეალიზაცია</t>
  </si>
  <si>
    <t>სარეკლამო საპოპულარიზაციო მასალების მომზადება და გავრცელება</t>
  </si>
  <si>
    <t>შედეგების შეჯამება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</si>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</sst>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1" fontId="6" fillId="0" borderId="0" xfId="0" applyNumberFormat="1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6" fillId="0" borderId="0" xfId="0" applyNumberFormat="1" applyFont="1"/>
    <xf numFmtId="2" fontId="7" fillId="0" borderId="0" xfId="0" applyNumberFormat="1" applyFont="1"/>
    <xf numFmtId="0" fontId="8" fillId="5" borderId="0" xfId="0" applyFont="1" applyFill="1" applyAlignment="1">
      <alignment horizontal="center" vertical="center"/>
    </xf>
    <xf numFmtId="0" fontId="4" fillId="3" borderId="0" xfId="0" applyFont="1" applyFill="1"/>
    <xf numFmtId="0" fontId="10" fillId="0" borderId="1" xfId="0" applyFont="1" applyBorder="1" applyAlignment="1">
      <alignment horizontal="right"/>
    </xf>
    <xf numFmtId="1" fontId="0" fillId="0" borderId="0" xfId="0" applyNumberFormat="1"/>
    <xf numFmtId="0" fontId="11" fillId="2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9" fontId="0" fillId="0" borderId="2" xfId="1" applyFont="1" applyBorder="1" applyAlignment="1">
      <alignment horizontal="center"/>
    </xf>
    <xf numFmtId="164" fontId="6" fillId="0" borderId="1" xfId="0" applyNumberFormat="1" applyFont="1" applyBorder="1"/>
    <xf numFmtId="0" fontId="12" fillId="0" borderId="0" xfId="0" applyFont="1"/>
    <xf numFmtId="0" fontId="1" fillId="0" borderId="1" xfId="0" applyFont="1" applyBorder="1"/>
    <xf numFmtId="0" fontId="4" fillId="3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3" fillId="0" borderId="1" xfId="0" applyFont="1" applyBorder="1"/>
    <xf numFmtId="0" fontId="1" fillId="0" borderId="0" xfId="0" applyFont="1"/>
    <xf numFmtId="0" fontId="13" fillId="4" borderId="3" xfId="0" applyFont="1" applyFill="1" applyBorder="1" applyAlignment="1">
      <alignment wrapText="1"/>
    </xf>
    <xf numFmtId="0" fontId="0" fillId="4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107"/>
  <sheetViews>
    <sheetView tabSelected="1" zoomScale="143" zoomScaleNormal="143" workbookViewId="0">
      <pane xSplit="2" ySplit="4" topLeftCell="I26" activePane="bottomRight" state="frozen"/>
      <selection activeCell="C3" sqref="C3:N3"/>
      <selection pane="topRight" activeCell="C3" sqref="C3:N3"/>
      <selection pane="bottomLeft" activeCell="C3" sqref="C3:N3"/>
      <selection pane="bottomRight" activeCell="J38" sqref="J38"/>
    </sheetView>
  </sheetViews>
  <sheetFormatPr defaultColWidth="9.109375" defaultRowHeight="14.4" x14ac:dyDescent="0.3"/>
  <cols>
    <col min="1" max="1" width="6.5546875" customWidth="1"/>
    <col min="2" max="2" width="67" customWidth="1"/>
    <col min="3" max="3" width="15.109375" customWidth="1"/>
    <col min="4" max="4" width="13" customWidth="1"/>
    <col min="5" max="5" width="12.88671875" customWidth="1"/>
    <col min="6" max="6" width="14.44140625" customWidth="1"/>
    <col min="7" max="7" width="19.44140625" style="3" customWidth="1"/>
    <col min="8" max="8" width="25.109375" style="3" customWidth="1"/>
    <col min="9" max="9" width="21.109375" style="3" customWidth="1"/>
  </cols>
  <sheetData>
    <row r="1" spans="1:16" s="5" customFormat="1" ht="15" customHeight="1" x14ac:dyDescent="0.3">
      <c r="A1" s="53" t="s">
        <v>13</v>
      </c>
      <c r="B1" s="53"/>
      <c r="C1" s="53"/>
      <c r="D1" s="53"/>
      <c r="E1" s="53"/>
      <c r="F1" s="53"/>
      <c r="G1" s="53"/>
      <c r="H1" s="53"/>
      <c r="I1" s="32"/>
      <c r="J1" s="8"/>
      <c r="K1"/>
      <c r="L1"/>
      <c r="M1"/>
      <c r="N1"/>
      <c r="O1"/>
      <c r="P1"/>
    </row>
    <row r="2" spans="1:16" ht="15.6" x14ac:dyDescent="0.3">
      <c r="A2" s="54" t="s">
        <v>2</v>
      </c>
      <c r="B2" s="54"/>
      <c r="C2" s="54"/>
      <c r="D2" s="54"/>
      <c r="E2" s="54"/>
      <c r="F2" s="54"/>
      <c r="G2" s="54"/>
      <c r="H2" s="54"/>
      <c r="I2" s="42"/>
    </row>
    <row r="3" spans="1:16" ht="58.2" customHeight="1" x14ac:dyDescent="0.3">
      <c r="A3" s="1"/>
      <c r="B3" s="11" t="s">
        <v>0</v>
      </c>
      <c r="C3" s="13" t="s">
        <v>5</v>
      </c>
      <c r="D3" s="13" t="s">
        <v>6</v>
      </c>
      <c r="E3" s="13" t="s">
        <v>7</v>
      </c>
      <c r="F3" s="14" t="s">
        <v>22</v>
      </c>
      <c r="G3" s="37" t="s">
        <v>19</v>
      </c>
      <c r="H3" s="13" t="s">
        <v>20</v>
      </c>
      <c r="I3" s="43" t="s">
        <v>21</v>
      </c>
    </row>
    <row r="4" spans="1:16" x14ac:dyDescent="0.3">
      <c r="A4" s="1">
        <v>1</v>
      </c>
      <c r="B4" s="52" t="s">
        <v>12</v>
      </c>
      <c r="C4" s="52"/>
      <c r="D4" s="52"/>
      <c r="E4" s="52"/>
      <c r="F4" s="52"/>
      <c r="G4" s="52"/>
      <c r="H4" s="52"/>
      <c r="I4" s="33"/>
      <c r="K4" s="58"/>
    </row>
    <row r="5" spans="1:16" s="5" customFormat="1" ht="12.75" customHeight="1" x14ac:dyDescent="0.3">
      <c r="A5" s="49">
        <v>1.1000000000000001</v>
      </c>
      <c r="B5" s="51" t="s">
        <v>24</v>
      </c>
      <c r="C5" s="38" t="s">
        <v>25</v>
      </c>
      <c r="D5" s="7">
        <v>1</v>
      </c>
      <c r="E5" s="18">
        <v>2400</v>
      </c>
      <c r="F5" s="19">
        <v>2000</v>
      </c>
      <c r="G5" s="34">
        <v>2000</v>
      </c>
      <c r="H5" s="18">
        <f>F5-G5</f>
        <v>0</v>
      </c>
      <c r="I5" s="44">
        <f>F5-G5-H5</f>
        <v>0</v>
      </c>
      <c r="J5" s="12"/>
      <c r="M5" s="30"/>
    </row>
    <row r="6" spans="1:16" s="5" customFormat="1" ht="12.75" customHeight="1" x14ac:dyDescent="0.3">
      <c r="A6" s="49">
        <v>1.2</v>
      </c>
      <c r="B6" s="51" t="s">
        <v>26</v>
      </c>
      <c r="C6" s="38" t="s">
        <v>25</v>
      </c>
      <c r="D6" s="7">
        <v>1</v>
      </c>
      <c r="E6" s="18">
        <v>780</v>
      </c>
      <c r="F6" s="19">
        <v>450</v>
      </c>
      <c r="G6" s="34">
        <v>400</v>
      </c>
      <c r="H6" s="18">
        <f t="shared" ref="H6:H9" si="0">F6-G6</f>
        <v>50</v>
      </c>
      <c r="I6" s="44">
        <f t="shared" ref="I6:I9" si="1">F6-G6-H6</f>
        <v>0</v>
      </c>
      <c r="M6" s="30"/>
    </row>
    <row r="7" spans="1:16" s="5" customFormat="1" ht="12.75" customHeight="1" x14ac:dyDescent="0.3">
      <c r="A7" s="49">
        <v>1.3</v>
      </c>
      <c r="B7" s="51" t="s">
        <v>28</v>
      </c>
      <c r="C7" s="38" t="s">
        <v>25</v>
      </c>
      <c r="D7" s="7">
        <v>1</v>
      </c>
      <c r="E7" s="18">
        <v>570</v>
      </c>
      <c r="F7" s="19">
        <v>300</v>
      </c>
      <c r="G7" s="34">
        <v>300</v>
      </c>
      <c r="H7" s="18">
        <f t="shared" si="0"/>
        <v>0</v>
      </c>
      <c r="I7" s="44">
        <f t="shared" si="1"/>
        <v>0</v>
      </c>
      <c r="M7" s="30"/>
    </row>
    <row r="8" spans="1:16" s="5" customFormat="1" ht="12.75" customHeight="1" x14ac:dyDescent="0.3">
      <c r="A8" s="49">
        <v>1.4</v>
      </c>
      <c r="B8" s="51" t="s">
        <v>27</v>
      </c>
      <c r="C8" s="38" t="s">
        <v>25</v>
      </c>
      <c r="D8" s="7">
        <v>1</v>
      </c>
      <c r="E8" s="18">
        <v>750</v>
      </c>
      <c r="F8" s="19">
        <v>400</v>
      </c>
      <c r="G8" s="34">
        <v>400</v>
      </c>
      <c r="H8" s="18">
        <f t="shared" si="0"/>
        <v>0</v>
      </c>
      <c r="I8" s="44">
        <f t="shared" si="1"/>
        <v>0</v>
      </c>
      <c r="M8" s="30"/>
    </row>
    <row r="9" spans="1:16" s="5" customFormat="1" ht="12.75" customHeight="1" x14ac:dyDescent="0.3">
      <c r="A9" s="49">
        <v>1.5</v>
      </c>
      <c r="B9" s="51" t="s">
        <v>30</v>
      </c>
      <c r="C9" s="38" t="s">
        <v>25</v>
      </c>
      <c r="D9" s="7">
        <v>1</v>
      </c>
      <c r="E9" s="18">
        <v>550</v>
      </c>
      <c r="F9" s="19">
        <v>300</v>
      </c>
      <c r="G9" s="34">
        <v>350</v>
      </c>
      <c r="H9" s="18">
        <f t="shared" si="0"/>
        <v>-50</v>
      </c>
      <c r="I9" s="44">
        <f t="shared" si="1"/>
        <v>0</v>
      </c>
      <c r="M9" s="30"/>
    </row>
    <row r="10" spans="1:16" x14ac:dyDescent="0.3">
      <c r="A10" s="1"/>
      <c r="B10" s="15" t="s">
        <v>3</v>
      </c>
      <c r="C10" s="4"/>
      <c r="D10" s="4"/>
      <c r="E10" s="20"/>
      <c r="F10" s="20">
        <f>SUM(F5:F9)</f>
        <v>3450</v>
      </c>
      <c r="G10" s="36">
        <f>SUM(G5:G9)</f>
        <v>3450</v>
      </c>
      <c r="H10" s="20">
        <f>SUM(H5:H9)</f>
        <v>0</v>
      </c>
      <c r="I10" s="45">
        <f>SUM(I5:I9)</f>
        <v>0</v>
      </c>
      <c r="M10" s="31"/>
    </row>
    <row r="11" spans="1:16" x14ac:dyDescent="0.3">
      <c r="A11" s="1">
        <v>2</v>
      </c>
      <c r="B11" s="52" t="s">
        <v>14</v>
      </c>
      <c r="C11" s="52"/>
      <c r="D11" s="52"/>
      <c r="E11" s="52"/>
      <c r="F11" s="52"/>
      <c r="G11" s="52"/>
      <c r="H11" s="52"/>
      <c r="I11" s="33"/>
    </row>
    <row r="12" spans="1:16" s="5" customFormat="1" ht="12.75" customHeight="1" x14ac:dyDescent="0.3">
      <c r="A12" s="6">
        <v>2.1</v>
      </c>
      <c r="B12" s="57" t="s">
        <v>31</v>
      </c>
      <c r="C12" s="38" t="s">
        <v>25</v>
      </c>
      <c r="D12" s="7">
        <v>1</v>
      </c>
      <c r="E12" s="18">
        <v>650</v>
      </c>
      <c r="F12" s="19">
        <f t="shared" ref="F12:F19" si="2">D12*E12</f>
        <v>650</v>
      </c>
      <c r="G12" s="34">
        <v>250</v>
      </c>
      <c r="H12" s="18">
        <v>100</v>
      </c>
      <c r="I12" s="44">
        <f t="shared" ref="I12" si="3">F12-G12-H12</f>
        <v>300</v>
      </c>
    </row>
    <row r="13" spans="1:16" s="5" customFormat="1" ht="12.75" customHeight="1" x14ac:dyDescent="0.3">
      <c r="A13" s="6">
        <v>2.2000000000000002</v>
      </c>
      <c r="B13" s="57" t="s">
        <v>29</v>
      </c>
      <c r="C13" s="38" t="s">
        <v>25</v>
      </c>
      <c r="D13" s="7">
        <v>1</v>
      </c>
      <c r="E13" s="18">
        <v>300</v>
      </c>
      <c r="F13" s="19">
        <f t="shared" si="2"/>
        <v>300</v>
      </c>
      <c r="G13" s="34">
        <v>250</v>
      </c>
      <c r="H13" s="18">
        <f t="shared" ref="H13" si="4">F13-G13</f>
        <v>50</v>
      </c>
      <c r="I13" s="44">
        <f t="shared" ref="I13" si="5">F13-G13-H13</f>
        <v>0</v>
      </c>
    </row>
    <row r="14" spans="1:16" s="5" customFormat="1" ht="12.75" customHeight="1" x14ac:dyDescent="0.3">
      <c r="A14" s="6">
        <v>2.2999999999999998</v>
      </c>
      <c r="B14" s="57" t="s">
        <v>52</v>
      </c>
      <c r="C14" s="38" t="s">
        <v>32</v>
      </c>
      <c r="D14" s="38">
        <v>1400</v>
      </c>
      <c r="E14" s="18">
        <v>1.7</v>
      </c>
      <c r="F14" s="19">
        <f t="shared" si="2"/>
        <v>2380</v>
      </c>
      <c r="G14" s="34">
        <v>300</v>
      </c>
      <c r="H14" s="18">
        <v>150</v>
      </c>
      <c r="I14" s="44">
        <f>F14-G14-H14</f>
        <v>1930</v>
      </c>
    </row>
    <row r="15" spans="1:16" s="5" customFormat="1" ht="12.75" customHeight="1" x14ac:dyDescent="0.3">
      <c r="A15" s="6">
        <v>2.4</v>
      </c>
      <c r="B15" s="57" t="s">
        <v>33</v>
      </c>
      <c r="C15" s="38" t="s">
        <v>34</v>
      </c>
      <c r="D15" s="7">
        <v>450</v>
      </c>
      <c r="E15" s="18">
        <v>1.5</v>
      </c>
      <c r="F15" s="19">
        <f t="shared" si="2"/>
        <v>675</v>
      </c>
      <c r="G15" s="34">
        <v>150</v>
      </c>
      <c r="H15" s="18">
        <v>50</v>
      </c>
      <c r="I15" s="44">
        <f>F15-G15-H15</f>
        <v>475</v>
      </c>
    </row>
    <row r="16" spans="1:16" s="5" customFormat="1" ht="12.75" customHeight="1" x14ac:dyDescent="0.3">
      <c r="A16" s="6">
        <v>2.5</v>
      </c>
      <c r="B16" s="57" t="s">
        <v>35</v>
      </c>
      <c r="C16" s="38" t="s">
        <v>32</v>
      </c>
      <c r="D16" s="7">
        <v>400</v>
      </c>
      <c r="E16" s="18">
        <v>12</v>
      </c>
      <c r="F16" s="19">
        <f t="shared" si="2"/>
        <v>4800</v>
      </c>
      <c r="G16" s="34">
        <v>250</v>
      </c>
      <c r="H16" s="18">
        <v>50</v>
      </c>
      <c r="I16" s="44">
        <f t="shared" ref="I16:I18" si="6">F16-G16-H16</f>
        <v>4500</v>
      </c>
    </row>
    <row r="17" spans="1:12" s="5" customFormat="1" ht="12.75" customHeight="1" x14ac:dyDescent="0.3">
      <c r="A17" s="6">
        <v>2.6</v>
      </c>
      <c r="B17" s="57" t="s">
        <v>36</v>
      </c>
      <c r="C17" s="38" t="s">
        <v>32</v>
      </c>
      <c r="D17" s="7">
        <v>650</v>
      </c>
      <c r="E17" s="18">
        <v>6</v>
      </c>
      <c r="F17" s="19">
        <f t="shared" si="2"/>
        <v>3900</v>
      </c>
      <c r="G17" s="34">
        <v>300</v>
      </c>
      <c r="H17" s="18">
        <v>100</v>
      </c>
      <c r="I17" s="44">
        <f t="shared" si="6"/>
        <v>3500</v>
      </c>
    </row>
    <row r="18" spans="1:12" s="5" customFormat="1" ht="12.75" customHeight="1" x14ac:dyDescent="0.3">
      <c r="A18" s="6">
        <v>2.7</v>
      </c>
      <c r="B18" s="57" t="s">
        <v>50</v>
      </c>
      <c r="C18" s="38" t="s">
        <v>32</v>
      </c>
      <c r="D18" s="7">
        <v>800</v>
      </c>
      <c r="E18" s="18">
        <v>4</v>
      </c>
      <c r="F18" s="19">
        <f t="shared" si="2"/>
        <v>3200</v>
      </c>
      <c r="G18" s="34">
        <v>200</v>
      </c>
      <c r="H18" s="18">
        <v>100</v>
      </c>
      <c r="I18" s="44">
        <f t="shared" si="6"/>
        <v>2900</v>
      </c>
    </row>
    <row r="19" spans="1:12" s="5" customFormat="1" ht="12.75" customHeight="1" x14ac:dyDescent="0.3">
      <c r="A19" s="6">
        <v>2.8</v>
      </c>
      <c r="B19" s="57" t="s">
        <v>51</v>
      </c>
      <c r="C19" s="38" t="s">
        <v>25</v>
      </c>
      <c r="D19" s="7">
        <v>5</v>
      </c>
      <c r="E19" s="18">
        <v>300</v>
      </c>
      <c r="F19" s="19">
        <f t="shared" si="2"/>
        <v>1500</v>
      </c>
      <c r="G19" s="34">
        <v>150</v>
      </c>
      <c r="H19" s="18">
        <v>50</v>
      </c>
      <c r="I19" s="44">
        <f t="shared" ref="I19" si="7">F19-G19-H19</f>
        <v>1300</v>
      </c>
    </row>
    <row r="20" spans="1:12" x14ac:dyDescent="0.3">
      <c r="A20" s="1"/>
      <c r="B20" s="15" t="s">
        <v>4</v>
      </c>
      <c r="C20" s="4"/>
      <c r="D20" s="4"/>
      <c r="E20" s="4"/>
      <c r="F20" s="20">
        <f>SUM(F12:F19)</f>
        <v>17405</v>
      </c>
      <c r="G20" s="36">
        <f>SUM(G12:G19)</f>
        <v>1850</v>
      </c>
      <c r="H20" s="20">
        <f>SUM(H12:H19)</f>
        <v>650</v>
      </c>
      <c r="I20" s="45">
        <f>SUM(I12:I19)</f>
        <v>14905</v>
      </c>
      <c r="J20" s="5"/>
      <c r="K20" s="5"/>
      <c r="L20" s="60"/>
    </row>
    <row r="21" spans="1:12" x14ac:dyDescent="0.3">
      <c r="A21" s="1">
        <v>3</v>
      </c>
      <c r="B21" s="52" t="s">
        <v>8</v>
      </c>
      <c r="C21" s="52"/>
      <c r="D21" s="52"/>
      <c r="E21" s="52"/>
      <c r="F21" s="52"/>
      <c r="G21" s="52"/>
      <c r="H21" s="52"/>
      <c r="I21" s="33"/>
      <c r="J21" s="5"/>
      <c r="K21" s="5"/>
    </row>
    <row r="22" spans="1:12" s="5" customFormat="1" ht="12.75" customHeight="1" x14ac:dyDescent="0.3">
      <c r="A22" s="6">
        <v>3.1</v>
      </c>
      <c r="B22" s="57" t="s">
        <v>54</v>
      </c>
      <c r="C22" s="38" t="s">
        <v>25</v>
      </c>
      <c r="D22" s="7">
        <v>3</v>
      </c>
      <c r="E22" s="18">
        <v>200</v>
      </c>
      <c r="F22" s="19">
        <f>D22*E22</f>
        <v>600</v>
      </c>
      <c r="G22" s="34">
        <v>100</v>
      </c>
      <c r="H22" s="18">
        <v>0</v>
      </c>
      <c r="I22" s="44">
        <f>F22-G22-H22</f>
        <v>500</v>
      </c>
    </row>
    <row r="23" spans="1:12" s="5" customFormat="1" ht="12.75" customHeight="1" x14ac:dyDescent="0.3">
      <c r="A23" s="6">
        <v>3.2</v>
      </c>
      <c r="B23" s="57" t="s">
        <v>47</v>
      </c>
      <c r="C23" s="38" t="s">
        <v>15</v>
      </c>
      <c r="D23" s="7">
        <v>12</v>
      </c>
      <c r="E23" s="18">
        <v>600</v>
      </c>
      <c r="F23" s="19">
        <f t="shared" ref="F23:F35" si="8">D23*E23</f>
        <v>7200</v>
      </c>
      <c r="G23" s="34">
        <v>0</v>
      </c>
      <c r="H23" s="18">
        <v>0</v>
      </c>
      <c r="I23" s="44">
        <f t="shared" ref="I23:I36" si="9">F23-G23-H23</f>
        <v>7200</v>
      </c>
    </row>
    <row r="24" spans="1:12" s="5" customFormat="1" ht="12.75" customHeight="1" x14ac:dyDescent="0.3">
      <c r="A24" s="6">
        <v>3.3</v>
      </c>
      <c r="B24" s="57" t="s">
        <v>48</v>
      </c>
      <c r="C24" s="38" t="s">
        <v>53</v>
      </c>
      <c r="D24" s="7">
        <v>1</v>
      </c>
      <c r="E24" s="18">
        <v>150</v>
      </c>
      <c r="F24" s="19">
        <f t="shared" si="8"/>
        <v>150</v>
      </c>
      <c r="G24" s="34">
        <v>0</v>
      </c>
      <c r="H24" s="18">
        <f t="shared" ref="H24:H25" si="10">F24-G24</f>
        <v>150</v>
      </c>
      <c r="I24" s="44">
        <f t="shared" si="9"/>
        <v>0</v>
      </c>
      <c r="K24" s="9"/>
    </row>
    <row r="25" spans="1:12" s="5" customFormat="1" ht="12.75" customHeight="1" thickBot="1" x14ac:dyDescent="0.35">
      <c r="A25" s="6">
        <v>3.4</v>
      </c>
      <c r="B25" s="57" t="s">
        <v>49</v>
      </c>
      <c r="C25" s="38" t="s">
        <v>53</v>
      </c>
      <c r="D25" s="7">
        <v>1</v>
      </c>
      <c r="E25" s="18">
        <v>200</v>
      </c>
      <c r="F25" s="19">
        <v>200</v>
      </c>
      <c r="G25" s="34">
        <v>200</v>
      </c>
      <c r="H25" s="18">
        <f t="shared" si="10"/>
        <v>0</v>
      </c>
      <c r="I25" s="44">
        <f t="shared" si="9"/>
        <v>0</v>
      </c>
    </row>
    <row r="26" spans="1:12" s="5" customFormat="1" ht="12.75" customHeight="1" thickBot="1" x14ac:dyDescent="0.35">
      <c r="A26" s="6">
        <v>3.5</v>
      </c>
      <c r="B26" s="59" t="s">
        <v>38</v>
      </c>
      <c r="C26" s="38" t="s">
        <v>15</v>
      </c>
      <c r="D26" s="7">
        <v>12</v>
      </c>
      <c r="E26" s="5">
        <v>250</v>
      </c>
      <c r="F26" s="19">
        <f t="shared" si="8"/>
        <v>3000</v>
      </c>
      <c r="G26" s="34">
        <v>1200</v>
      </c>
      <c r="H26" s="18">
        <v>0</v>
      </c>
      <c r="I26" s="44">
        <f t="shared" si="9"/>
        <v>1800</v>
      </c>
      <c r="K26" s="58"/>
      <c r="L26"/>
    </row>
    <row r="27" spans="1:12" s="5" customFormat="1" ht="12.75" customHeight="1" thickBot="1" x14ac:dyDescent="0.35">
      <c r="A27" s="6">
        <v>3.6</v>
      </c>
      <c r="B27" s="59" t="s">
        <v>39</v>
      </c>
      <c r="C27" s="38" t="s">
        <v>15</v>
      </c>
      <c r="D27" s="7">
        <v>12</v>
      </c>
      <c r="E27" s="5">
        <v>27</v>
      </c>
      <c r="F27" s="19">
        <f t="shared" si="8"/>
        <v>324</v>
      </c>
      <c r="G27" s="34">
        <v>0</v>
      </c>
      <c r="H27" s="18">
        <v>0</v>
      </c>
      <c r="I27" s="44">
        <f t="shared" si="9"/>
        <v>324</v>
      </c>
      <c r="K27" s="58"/>
      <c r="L27"/>
    </row>
    <row r="28" spans="1:12" s="5" customFormat="1" ht="12.75" customHeight="1" thickBot="1" x14ac:dyDescent="0.35">
      <c r="A28" s="6">
        <v>3.7</v>
      </c>
      <c r="B28" s="59" t="s">
        <v>40</v>
      </c>
      <c r="C28" s="38" t="s">
        <v>15</v>
      </c>
      <c r="D28" s="7">
        <v>12</v>
      </c>
      <c r="E28" s="5">
        <v>25</v>
      </c>
      <c r="F28" s="19">
        <v>327</v>
      </c>
      <c r="G28" s="34">
        <v>0</v>
      </c>
      <c r="H28" s="18">
        <v>0</v>
      </c>
      <c r="I28" s="44">
        <f t="shared" si="9"/>
        <v>327</v>
      </c>
      <c r="K28" s="58"/>
      <c r="L28"/>
    </row>
    <row r="29" spans="1:12" s="5" customFormat="1" ht="12.75" customHeight="1" thickBot="1" x14ac:dyDescent="0.35">
      <c r="A29" s="6">
        <v>3.8</v>
      </c>
      <c r="B29" s="59" t="s">
        <v>41</v>
      </c>
      <c r="C29" s="38" t="s">
        <v>15</v>
      </c>
      <c r="D29" s="7">
        <v>12</v>
      </c>
      <c r="E29" s="5">
        <v>42</v>
      </c>
      <c r="F29" s="19">
        <f t="shared" si="8"/>
        <v>504</v>
      </c>
      <c r="G29" s="34">
        <v>0</v>
      </c>
      <c r="H29" s="18">
        <v>0</v>
      </c>
      <c r="I29" s="44">
        <f t="shared" si="9"/>
        <v>504</v>
      </c>
      <c r="K29" s="58"/>
      <c r="L29"/>
    </row>
    <row r="30" spans="1:12" s="5" customFormat="1" ht="12.75" customHeight="1" thickBot="1" x14ac:dyDescent="0.35">
      <c r="A30" s="6">
        <v>3.9</v>
      </c>
      <c r="B30" s="59" t="s">
        <v>42</v>
      </c>
      <c r="C30" s="38" t="s">
        <v>15</v>
      </c>
      <c r="D30" s="7">
        <v>12</v>
      </c>
      <c r="E30" s="5">
        <v>39</v>
      </c>
      <c r="F30" s="19">
        <f t="shared" si="8"/>
        <v>468</v>
      </c>
      <c r="G30" s="34">
        <v>0</v>
      </c>
      <c r="H30" s="18">
        <v>0</v>
      </c>
      <c r="I30" s="44">
        <f t="shared" si="9"/>
        <v>468</v>
      </c>
      <c r="K30" s="58"/>
      <c r="L30"/>
    </row>
    <row r="31" spans="1:12" s="5" customFormat="1" ht="12.75" customHeight="1" thickBot="1" x14ac:dyDescent="0.35">
      <c r="A31" s="6">
        <v>3.1</v>
      </c>
      <c r="B31" s="59" t="s">
        <v>43</v>
      </c>
      <c r="C31" s="38" t="s">
        <v>15</v>
      </c>
      <c r="D31" s="7">
        <v>12</v>
      </c>
      <c r="E31" s="5">
        <v>15</v>
      </c>
      <c r="F31" s="19">
        <f t="shared" si="8"/>
        <v>180</v>
      </c>
      <c r="G31" s="34">
        <v>0</v>
      </c>
      <c r="H31" s="18">
        <v>0</v>
      </c>
      <c r="I31" s="44">
        <f t="shared" si="9"/>
        <v>180</v>
      </c>
      <c r="K31" s="58"/>
      <c r="L31"/>
    </row>
    <row r="32" spans="1:12" s="5" customFormat="1" ht="12.75" customHeight="1" thickBot="1" x14ac:dyDescent="0.35">
      <c r="A32" s="6">
        <v>3.11</v>
      </c>
      <c r="B32" s="59" t="s">
        <v>44</v>
      </c>
      <c r="C32" s="38" t="s">
        <v>15</v>
      </c>
      <c r="D32" s="7">
        <v>12</v>
      </c>
      <c r="E32" s="5">
        <v>115</v>
      </c>
      <c r="F32" s="19">
        <f t="shared" si="8"/>
        <v>1380</v>
      </c>
      <c r="G32" s="34">
        <v>400</v>
      </c>
      <c r="H32" s="18">
        <v>0</v>
      </c>
      <c r="I32" s="44">
        <f t="shared" si="9"/>
        <v>980</v>
      </c>
      <c r="K32" s="58"/>
      <c r="L32"/>
    </row>
    <row r="33" spans="1:12" s="5" customFormat="1" ht="12.75" customHeight="1" thickBot="1" x14ac:dyDescent="0.35">
      <c r="A33" s="6">
        <v>3.12</v>
      </c>
      <c r="B33" s="59" t="s">
        <v>45</v>
      </c>
      <c r="C33" s="38" t="s">
        <v>15</v>
      </c>
      <c r="D33" s="7">
        <v>12</v>
      </c>
      <c r="E33" s="5">
        <v>63</v>
      </c>
      <c r="F33" s="19">
        <f t="shared" si="8"/>
        <v>756</v>
      </c>
      <c r="G33" s="34">
        <v>0</v>
      </c>
      <c r="H33" s="18">
        <v>0</v>
      </c>
      <c r="I33" s="44">
        <f t="shared" si="9"/>
        <v>756</v>
      </c>
      <c r="K33" s="58"/>
      <c r="L33"/>
    </row>
    <row r="34" spans="1:12" s="5" customFormat="1" ht="12.75" customHeight="1" thickBot="1" x14ac:dyDescent="0.35">
      <c r="A34" s="6">
        <v>3.13</v>
      </c>
      <c r="B34" s="59" t="s">
        <v>37</v>
      </c>
      <c r="C34" s="38" t="s">
        <v>15</v>
      </c>
      <c r="D34" s="7">
        <v>12</v>
      </c>
      <c r="E34" s="5">
        <v>100</v>
      </c>
      <c r="F34" s="19">
        <f t="shared" si="8"/>
        <v>1200</v>
      </c>
      <c r="G34" s="34">
        <v>800</v>
      </c>
      <c r="H34" s="18">
        <v>0</v>
      </c>
      <c r="I34" s="44">
        <f t="shared" si="9"/>
        <v>400</v>
      </c>
      <c r="K34" s="58"/>
      <c r="L34"/>
    </row>
    <row r="35" spans="1:12" s="5" customFormat="1" ht="12.75" customHeight="1" x14ac:dyDescent="0.3">
      <c r="A35" s="6">
        <v>3.14</v>
      </c>
      <c r="B35" s="59" t="s">
        <v>46</v>
      </c>
      <c r="C35" s="38" t="s">
        <v>15</v>
      </c>
      <c r="D35" s="7">
        <v>12</v>
      </c>
      <c r="E35" s="5">
        <v>10</v>
      </c>
      <c r="F35" s="19">
        <f t="shared" si="8"/>
        <v>120</v>
      </c>
      <c r="G35" s="34">
        <v>0</v>
      </c>
      <c r="H35" s="18">
        <v>0</v>
      </c>
      <c r="I35" s="44">
        <f t="shared" si="9"/>
        <v>120</v>
      </c>
      <c r="K35" s="58"/>
      <c r="L35"/>
    </row>
    <row r="36" spans="1:12" s="5" customFormat="1" ht="12.75" customHeight="1" x14ac:dyDescent="0.3">
      <c r="A36" s="6"/>
      <c r="B36" s="6"/>
      <c r="C36" s="7"/>
      <c r="D36" s="7"/>
      <c r="E36" s="18"/>
      <c r="F36" s="19"/>
      <c r="G36" s="34">
        <v>0</v>
      </c>
      <c r="H36" s="18">
        <f t="shared" ref="H36" si="11">F36-G36</f>
        <v>0</v>
      </c>
      <c r="I36" s="44">
        <f t="shared" si="9"/>
        <v>0</v>
      </c>
    </row>
    <row r="37" spans="1:12" x14ac:dyDescent="0.3">
      <c r="A37" s="1">
        <v>4</v>
      </c>
      <c r="B37" s="15" t="s">
        <v>11</v>
      </c>
      <c r="C37" s="4"/>
      <c r="D37" s="4"/>
      <c r="E37" s="4"/>
      <c r="F37" s="20">
        <f>SUM(F22:F36)</f>
        <v>16409</v>
      </c>
      <c r="G37" s="36">
        <f>SUM(G22:G36)</f>
        <v>2700</v>
      </c>
      <c r="H37" s="20">
        <f>SUM(H22:H36)</f>
        <v>150</v>
      </c>
      <c r="I37" s="45">
        <f>SUM(I22:I36)</f>
        <v>13559</v>
      </c>
    </row>
    <row r="38" spans="1:12" x14ac:dyDescent="0.3">
      <c r="A38" s="1">
        <v>4.0999999999999996</v>
      </c>
      <c r="B38" s="1"/>
      <c r="C38" s="2"/>
      <c r="D38" s="2"/>
      <c r="E38" s="2"/>
      <c r="F38" s="2"/>
      <c r="G38" s="2"/>
      <c r="H38" s="2"/>
      <c r="I38" s="46"/>
      <c r="K38" s="58"/>
    </row>
    <row r="39" spans="1:12" ht="15.6" x14ac:dyDescent="0.3">
      <c r="A39" s="1"/>
      <c r="B39" s="16" t="s">
        <v>1</v>
      </c>
      <c r="C39" s="17"/>
      <c r="D39" s="17"/>
      <c r="E39" s="17"/>
      <c r="F39" s="17">
        <f>F10+F20+F37</f>
        <v>37264</v>
      </c>
      <c r="G39" s="17">
        <f>G10+G20+G37</f>
        <v>8000</v>
      </c>
      <c r="H39" s="17">
        <f>H10+H20+H37</f>
        <v>800</v>
      </c>
      <c r="I39" s="47">
        <f>I10+I20+I37</f>
        <v>28464</v>
      </c>
    </row>
    <row r="40" spans="1:12" ht="12.75" customHeight="1" x14ac:dyDescent="0.3">
      <c r="A40" s="1"/>
      <c r="B40" s="1"/>
      <c r="C40" s="1"/>
      <c r="D40" s="1"/>
      <c r="E40" s="1"/>
      <c r="F40" s="39">
        <f>SUM(G40:I40)</f>
        <v>1</v>
      </c>
      <c r="G40" s="39">
        <f>G39/$F$39</f>
        <v>0.21468441391155002</v>
      </c>
      <c r="H40" s="39">
        <f>H39/$F$39</f>
        <v>2.1468441391155002E-2</v>
      </c>
      <c r="I40" s="48">
        <f>I39/$F$39</f>
        <v>0.76384714469729498</v>
      </c>
      <c r="J40" s="12"/>
    </row>
    <row r="41" spans="1:12" ht="12.75" customHeight="1" x14ac:dyDescent="0.3">
      <c r="J41" s="12"/>
    </row>
    <row r="42" spans="1:12" ht="12.75" customHeight="1" x14ac:dyDescent="0.3"/>
    <row r="43" spans="1:12" ht="12.75" customHeight="1" x14ac:dyDescent="0.3">
      <c r="C43" s="35"/>
    </row>
    <row r="44" spans="1:12" ht="12.75" customHeight="1" x14ac:dyDescent="0.3"/>
    <row r="45" spans="1:12" ht="12.75" customHeight="1" x14ac:dyDescent="0.3">
      <c r="C45" t="s">
        <v>16</v>
      </c>
    </row>
    <row r="46" spans="1:12" ht="12.75" customHeight="1" x14ac:dyDescent="0.3">
      <c r="C46" t="s">
        <v>17</v>
      </c>
    </row>
    <row r="47" spans="1:12" ht="12.75" customHeight="1" x14ac:dyDescent="0.3"/>
    <row r="48" spans="1:12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</sheetData>
  <mergeCells count="5">
    <mergeCell ref="B11:H11"/>
    <mergeCell ref="B4:H4"/>
    <mergeCell ref="B21:H21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S106"/>
  <sheetViews>
    <sheetView workbookViewId="0">
      <selection activeCell="H16" sqref="H16"/>
    </sheetView>
  </sheetViews>
  <sheetFormatPr defaultColWidth="9.109375" defaultRowHeight="14.4" x14ac:dyDescent="0.3"/>
  <cols>
    <col min="1" max="1" width="9.109375" style="22"/>
    <col min="2" max="2" width="38.6640625" style="22" customWidth="1"/>
    <col min="3" max="14" width="7.6640625" style="22" customWidth="1"/>
    <col min="15" max="16384" width="9.109375" style="22"/>
  </cols>
  <sheetData>
    <row r="1" spans="1:19" s="10" customFormat="1" ht="15" customHeight="1" x14ac:dyDescent="0.3">
      <c r="A1" s="53" t="s">
        <v>13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21"/>
      <c r="P1" s="22"/>
      <c r="Q1" s="22"/>
      <c r="R1" s="22"/>
      <c r="S1" s="22"/>
    </row>
    <row r="2" spans="1:19" ht="24.9" customHeight="1" x14ac:dyDescent="0.25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0" t="s">
        <v>23</v>
      </c>
    </row>
    <row r="3" spans="1:19" x14ac:dyDescent="0.3">
      <c r="A3" s="23"/>
      <c r="B3" s="23"/>
      <c r="C3" s="55" t="s">
        <v>15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24"/>
    </row>
    <row r="4" spans="1:19" x14ac:dyDescent="0.3">
      <c r="A4" s="41" t="s">
        <v>18</v>
      </c>
      <c r="B4" s="40" t="s">
        <v>9</v>
      </c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</row>
    <row r="5" spans="1:19" ht="12.75" customHeight="1" x14ac:dyDescent="0.3">
      <c r="A5" s="23">
        <v>1</v>
      </c>
      <c r="B5" s="26" t="s">
        <v>55</v>
      </c>
      <c r="C5" s="28" t="s">
        <v>63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4"/>
    </row>
    <row r="6" spans="1:19" ht="12.75" customHeight="1" x14ac:dyDescent="0.3">
      <c r="A6" s="23">
        <v>2</v>
      </c>
      <c r="B6" s="26" t="s">
        <v>56</v>
      </c>
      <c r="C6" s="28" t="s">
        <v>63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4"/>
    </row>
    <row r="7" spans="1:19" ht="12.75" customHeight="1" x14ac:dyDescent="0.3">
      <c r="A7" s="23">
        <v>3</v>
      </c>
      <c r="B7" s="29" t="s">
        <v>57</v>
      </c>
      <c r="C7" s="28" t="s">
        <v>63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9" ht="30" customHeight="1" x14ac:dyDescent="0.3">
      <c r="A8" s="23">
        <v>4</v>
      </c>
      <c r="B8" s="29" t="s">
        <v>58</v>
      </c>
      <c r="C8" s="28" t="s">
        <v>63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9" ht="12.75" customHeight="1" x14ac:dyDescent="0.3">
      <c r="A9" s="23">
        <v>5</v>
      </c>
      <c r="B9" s="29" t="s">
        <v>59</v>
      </c>
      <c r="C9" s="28" t="s">
        <v>63</v>
      </c>
      <c r="D9" s="28"/>
      <c r="E9" s="28"/>
      <c r="F9" s="28"/>
      <c r="G9" s="28"/>
      <c r="H9" s="28"/>
      <c r="I9" s="28" t="s">
        <v>63</v>
      </c>
      <c r="J9" s="28"/>
      <c r="K9" s="28"/>
      <c r="L9" s="28"/>
      <c r="M9" s="28"/>
      <c r="N9" s="28"/>
    </row>
    <row r="10" spans="1:19" ht="30" customHeight="1" x14ac:dyDescent="0.3">
      <c r="A10" s="23">
        <v>6</v>
      </c>
      <c r="B10" s="29" t="s">
        <v>60</v>
      </c>
      <c r="C10" s="28" t="s">
        <v>63</v>
      </c>
      <c r="D10" s="28" t="s">
        <v>63</v>
      </c>
      <c r="E10" s="28" t="s">
        <v>63</v>
      </c>
      <c r="F10" s="28" t="s">
        <v>63</v>
      </c>
      <c r="G10" s="28" t="s">
        <v>63</v>
      </c>
      <c r="H10" s="28" t="s">
        <v>63</v>
      </c>
      <c r="I10" s="28" t="s">
        <v>63</v>
      </c>
      <c r="J10" s="28" t="s">
        <v>63</v>
      </c>
      <c r="K10" s="28" t="s">
        <v>63</v>
      </c>
      <c r="L10" s="28" t="s">
        <v>63</v>
      </c>
      <c r="M10" s="28" t="s">
        <v>63</v>
      </c>
      <c r="N10" s="28" t="s">
        <v>63</v>
      </c>
    </row>
    <row r="11" spans="1:19" ht="27" customHeight="1" x14ac:dyDescent="0.3">
      <c r="A11" s="23">
        <v>7</v>
      </c>
      <c r="B11" s="29" t="s">
        <v>61</v>
      </c>
      <c r="C11" s="28" t="s">
        <v>63</v>
      </c>
      <c r="D11" s="28" t="s">
        <v>63</v>
      </c>
      <c r="E11" s="28" t="s">
        <v>63</v>
      </c>
      <c r="F11" s="28" t="s">
        <v>63</v>
      </c>
      <c r="G11" s="28" t="s">
        <v>63</v>
      </c>
      <c r="H11" s="28" t="s">
        <v>63</v>
      </c>
      <c r="I11" s="28" t="s">
        <v>63</v>
      </c>
      <c r="J11" s="28" t="s">
        <v>63</v>
      </c>
      <c r="K11" s="28" t="s">
        <v>63</v>
      </c>
      <c r="L11" s="28" t="s">
        <v>63</v>
      </c>
      <c r="M11" s="28" t="s">
        <v>63</v>
      </c>
      <c r="N11" s="28" t="s">
        <v>63</v>
      </c>
    </row>
    <row r="12" spans="1:19" ht="12.75" customHeight="1" x14ac:dyDescent="0.3">
      <c r="A12" s="23">
        <v>8</v>
      </c>
      <c r="B12" s="29" t="s">
        <v>62</v>
      </c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9" ht="12.75" customHeight="1" x14ac:dyDescent="0.3"/>
    <row r="14" spans="1:19" ht="12.75" customHeight="1" x14ac:dyDescent="0.3"/>
    <row r="15" spans="1:19" ht="12.75" customHeight="1" x14ac:dyDescent="0.3"/>
    <row r="16" spans="1:19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</sheetData>
  <mergeCells count="3">
    <mergeCell ref="C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პროექტის ბიუჯეტი</vt:lpstr>
      <vt:lpstr>საქმიანობის გეგმა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HP</cp:lastModifiedBy>
  <cp:lastPrinted>2018-01-12T14:40:09Z</cp:lastPrinted>
  <dcterms:created xsi:type="dcterms:W3CDTF">2016-07-17T18:17:06Z</dcterms:created>
  <dcterms:modified xsi:type="dcterms:W3CDTF">2025-03-31T10:40:16Z</dcterms:modified>
</cp:coreProperties>
</file>