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strategiulis klubi\gamecrafter+ saqsovi dazga\Shesasvsebi forma\"/>
    </mc:Choice>
  </mc:AlternateContent>
  <xr:revisionPtr revIDLastSave="0" documentId="13_ncr:1_{7AA9FF48-2770-4C7B-8BDF-69321EE13C61}" xr6:coauthVersionLast="45" xr6:coauthVersionMax="47" xr10:uidLastSave="{00000000-0000-0000-0000-000000000000}"/>
  <bookViews>
    <workbookView xWindow="-108" yWindow="-108" windowWidth="23256" windowHeight="12576" tabRatio="774" activeTab="3" xr2:uid="{00000000-000D-0000-FFFF-FFFF00000000}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3" i="1" l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E19" i="2" l="1"/>
  <c r="O14" i="4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N36" i="2"/>
  <c r="J36" i="2"/>
  <c r="F36" i="2"/>
  <c r="Q34" i="2"/>
  <c r="K11" i="2"/>
  <c r="N11" i="2"/>
  <c r="C14" i="1"/>
  <c r="P19" i="2"/>
  <c r="N12" i="1" s="1"/>
  <c r="N14" i="1" s="1"/>
  <c r="H19" i="2"/>
  <c r="O19" i="2"/>
  <c r="M12" i="1" s="1"/>
  <c r="M14" i="1" s="1"/>
  <c r="K19" i="2"/>
  <c r="I12" i="1" s="1"/>
  <c r="G19" i="2"/>
  <c r="E12" i="1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Q36" i="2" l="1"/>
  <c r="E14" i="1"/>
  <c r="F12" i="1"/>
  <c r="F14" i="1" s="1"/>
  <c r="I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2" i="1"/>
  <c r="H14" i="1" s="1"/>
  <c r="D12" i="1"/>
  <c r="K12" i="1"/>
  <c r="K14" i="1" s="1"/>
  <c r="J12" i="1"/>
  <c r="J14" i="1" s="1"/>
  <c r="E21" i="2"/>
  <c r="E38" i="2" s="1"/>
  <c r="O12" i="1" l="1"/>
  <c r="O14" i="1" s="1"/>
  <c r="D14" i="1"/>
  <c r="Q24" i="2"/>
  <c r="Q14" i="2"/>
  <c r="E39" i="2" l="1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<sst xmlns="http://schemas.openxmlformats.org/spreadsheetml/2006/main" count="140" uniqueCount="90">
  <si>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</si>
  <si>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</si>
  <si>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</si>
  <si>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</si>
  <si>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</si>
  <si>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</si>
  <si>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</si>
  <si>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</si>
  <si>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</si>
  <si>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</si>
  <si>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</si>
  <si>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</si>
  <si>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</si>
  <si>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</si>
  <si>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</si>
  <si>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</si>
  <si>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</si>
  <si>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</si>
  <si>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</si>
  <si>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</si>
  <si>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</si>
  <si>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</si>
  <si>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</si>
  <si>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</si>
  <si>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</si>
  <si>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</si>
  <si>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</si>
  <si>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</si>
  <si>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</si>
  <si>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</si>
  <si>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</si>
  <si>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</si>
  <si>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</si>
  <si>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</si>
  <si>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</si>
  <si>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</si>
  <si>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</si>
  <si>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</si>
  <si>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</si>
  <si>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</si>
  <si>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</si>
  <si>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</si>
  <si>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</si>
  <si>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</si>
  <si>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</si>
  <si>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</si>
  <si>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</si>
  <si>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</si>
  <si>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</si>
  <si>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</si>
  <si>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</si>
  <si>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</si>
  <si>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</si>
  <si>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</si>
  <si>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</si>
  <si>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</si>
  <si>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</si>
  <si>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</si>
  <si>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</si>
  <si>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</si>
  <si>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</si>
  <si>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</si>
  <si>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</si>
  <si>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</si>
  <si>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</si>
  <si>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</si>
  <si>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</si>
  <si>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</si>
  <si>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</si>
  <si>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</si>
  <si>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</si>
  <si>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</si>
  <si>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</si>
  <si>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</si>
  <si>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</si>
  <si>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</si>
  <si>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</si>
  <si>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</si>
  <si>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</si>
  <si>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პროდუქტი/სერვისი 1 სამაგიდე თამაში #1</t>
  </si>
  <si>
    <t>პროდუქტი/სერვისი 2 სამაგიდე თამაში #2</t>
  </si>
  <si>
    <t>პროდუქტი/სერვისი 3 სამაგიდე თამაში #3</t>
  </si>
  <si>
    <t>პროდუქტი/სერვისი 4 სამაგიდე თამაში #4</t>
  </si>
  <si>
    <t>კომუნალური გადასახადი</t>
  </si>
  <si>
    <t>წარმოების მენეჯერი</t>
  </si>
  <si>
    <t>მარკეტინგის ხარჯი</t>
  </si>
  <si>
    <t>გაყიდვების ხარჯი</t>
  </si>
  <si>
    <t>გენერალური მენეჯერი</t>
  </si>
  <si>
    <t>სოც.მედია მენეჯერი</t>
  </si>
  <si>
    <t>ბუღალტერი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</si>
</sst>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6C67-4CA0-4A27-A1B8-35840B4A9949}">
  <sheetPr codeName="Sheet1"/>
  <dimension ref="A2:Q54"/>
  <sheetViews>
    <sheetView topLeftCell="A46" zoomScale="110" zoomScaleNormal="110" workbookViewId="0">
      <selection activeCell="D94" sqref="A1:XFD1048576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73"/>
      <c r="D2" s="74"/>
    </row>
    <row r="3" spans="1:15" ht="21" x14ac:dyDescent="0.4">
      <c r="B3" s="82" t="s">
        <v>74</v>
      </c>
      <c r="C3" s="81"/>
      <c r="D3" s="74"/>
      <c r="O3" s="75"/>
    </row>
    <row r="4" spans="1:15" ht="4.8" customHeight="1" x14ac:dyDescent="0.4">
      <c r="B4" s="76"/>
      <c r="C4" s="77"/>
      <c r="D4" s="78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8" customHeight="1" x14ac:dyDescent="0.35">
      <c r="B5" s="73"/>
      <c r="D5" s="74"/>
    </row>
    <row r="6" spans="1:15" ht="18" customHeight="1" x14ac:dyDescent="0.35">
      <c r="A6" s="73">
        <v>1</v>
      </c>
      <c r="B6" s="73" t="s">
        <v>40</v>
      </c>
      <c r="D6" s="74"/>
    </row>
    <row r="7" spans="1:15" ht="18" customHeight="1" x14ac:dyDescent="0.35">
      <c r="B7" s="79" t="s">
        <v>39</v>
      </c>
      <c r="C7" t="s">
        <v>57</v>
      </c>
      <c r="D7" s="74"/>
    </row>
    <row r="8" spans="1:15" ht="18" customHeight="1" x14ac:dyDescent="0.35">
      <c r="B8" s="79" t="s">
        <v>39</v>
      </c>
      <c r="C8" t="s">
        <v>41</v>
      </c>
      <c r="D8" s="74"/>
    </row>
    <row r="9" spans="1:15" ht="18" customHeight="1" x14ac:dyDescent="0.35">
      <c r="B9" s="79" t="s">
        <v>39</v>
      </c>
      <c r="C9" t="s">
        <v>58</v>
      </c>
      <c r="D9" s="74"/>
    </row>
    <row r="10" spans="1:15" ht="18" customHeight="1" x14ac:dyDescent="0.35">
      <c r="B10" s="79" t="s">
        <v>39</v>
      </c>
      <c r="C10" t="s">
        <v>45</v>
      </c>
      <c r="D10" s="74"/>
    </row>
    <row r="11" spans="1:15" ht="18" customHeight="1" x14ac:dyDescent="0.35">
      <c r="B11" s="79" t="s">
        <v>39</v>
      </c>
      <c r="C11" t="s">
        <v>59</v>
      </c>
      <c r="D11" s="74"/>
    </row>
    <row r="12" spans="1:15" ht="18" customHeight="1" x14ac:dyDescent="0.35">
      <c r="B12" s="79" t="s">
        <v>39</v>
      </c>
      <c r="C12" t="s">
        <v>75</v>
      </c>
      <c r="D12" s="74"/>
    </row>
    <row r="13" spans="1:15" ht="18" customHeight="1" x14ac:dyDescent="0.35">
      <c r="B13" s="79" t="s">
        <v>39</v>
      </c>
      <c r="C13" t="s">
        <v>48</v>
      </c>
      <c r="D13" s="74"/>
    </row>
    <row r="14" spans="1:15" ht="18" customHeight="1" x14ac:dyDescent="0.35">
      <c r="B14" s="79" t="s">
        <v>39</v>
      </c>
      <c r="C14" t="s">
        <v>52</v>
      </c>
      <c r="D14" s="74"/>
    </row>
    <row r="15" spans="1:15" ht="18" customHeight="1" x14ac:dyDescent="0.35">
      <c r="B15" s="79" t="s">
        <v>39</v>
      </c>
      <c r="C15" t="s">
        <v>53</v>
      </c>
      <c r="D15" s="74"/>
    </row>
    <row r="16" spans="1:15" ht="18" customHeight="1" x14ac:dyDescent="0.35">
      <c r="A16" s="79" t="s">
        <v>39</v>
      </c>
      <c r="B16" s="74" t="s">
        <v>60</v>
      </c>
      <c r="D16" s="74"/>
      <c r="E16" s="74"/>
      <c r="F16" s="74"/>
      <c r="G16" s="74"/>
      <c r="H16" s="74"/>
      <c r="I16" s="74"/>
      <c r="J16" s="74"/>
      <c r="K16" s="74"/>
    </row>
    <row r="17" spans="1:17" ht="18" customHeight="1" x14ac:dyDescent="0.35">
      <c r="B17" s="79"/>
      <c r="D17" s="74"/>
    </row>
    <row r="18" spans="1:17" ht="18" customHeight="1" x14ac:dyDescent="0.35">
      <c r="B18" s="79"/>
      <c r="D18" s="74"/>
    </row>
    <row r="19" spans="1:17" ht="18" customHeight="1" x14ac:dyDescent="0.3">
      <c r="B19" s="87">
        <v>1</v>
      </c>
      <c r="C19" s="84" t="s">
        <v>50</v>
      </c>
      <c r="D19" s="74"/>
    </row>
    <row r="20" spans="1:17" ht="18" customHeight="1" x14ac:dyDescent="0.3">
      <c r="B20" s="87">
        <v>2</v>
      </c>
      <c r="C20" s="83" t="s">
        <v>46</v>
      </c>
      <c r="D20" s="74"/>
    </row>
    <row r="21" spans="1:17" ht="18" customHeight="1" x14ac:dyDescent="0.3">
      <c r="B21" s="87">
        <v>3</v>
      </c>
      <c r="C21" s="85" t="s">
        <v>61</v>
      </c>
      <c r="D21" s="74"/>
    </row>
    <row r="22" spans="1:17" ht="18" customHeight="1" x14ac:dyDescent="0.35">
      <c r="B22" s="79"/>
      <c r="D22" s="74"/>
    </row>
    <row r="23" spans="1:17" ht="18" customHeight="1" x14ac:dyDescent="0.35">
      <c r="B23" s="79"/>
      <c r="D23" s="74"/>
    </row>
    <row r="24" spans="1:17" ht="18" customHeight="1" x14ac:dyDescent="0.35">
      <c r="A24" s="73">
        <v>2</v>
      </c>
      <c r="B24" s="80" t="s">
        <v>42</v>
      </c>
      <c r="D24" s="74"/>
    </row>
    <row r="25" spans="1:17" ht="18" customHeight="1" x14ac:dyDescent="0.35">
      <c r="B25" s="79" t="s">
        <v>39</v>
      </c>
      <c r="C25" t="s">
        <v>55</v>
      </c>
      <c r="D25" s="74"/>
    </row>
    <row r="26" spans="1:17" ht="18" customHeight="1" x14ac:dyDescent="0.35">
      <c r="B26" s="79"/>
      <c r="D26" s="74"/>
    </row>
    <row r="27" spans="1:17" ht="18" customHeight="1" x14ac:dyDescent="0.35">
      <c r="B27" s="79"/>
      <c r="C27" s="1" t="s">
        <v>39</v>
      </c>
      <c r="D27" s="86" t="s">
        <v>47</v>
      </c>
      <c r="Q27" s="26"/>
    </row>
    <row r="28" spans="1:17" ht="18" customHeight="1" x14ac:dyDescent="0.35">
      <c r="B28" s="79"/>
      <c r="C28" s="1" t="s">
        <v>39</v>
      </c>
      <c r="D28" s="86" t="s">
        <v>49</v>
      </c>
      <c r="Q28" s="26"/>
    </row>
    <row r="29" spans="1:17" ht="18" customHeight="1" x14ac:dyDescent="0.35">
      <c r="B29" s="79"/>
      <c r="C29" s="1" t="s">
        <v>39</v>
      </c>
      <c r="D29" s="86" t="s">
        <v>62</v>
      </c>
    </row>
    <row r="30" spans="1:17" ht="18" customHeight="1" x14ac:dyDescent="0.35">
      <c r="B30" s="79"/>
      <c r="C30" s="1" t="s">
        <v>39</v>
      </c>
      <c r="D30" s="86" t="s">
        <v>51</v>
      </c>
    </row>
    <row r="31" spans="1:17" ht="18" customHeight="1" x14ac:dyDescent="0.35">
      <c r="B31" s="79"/>
      <c r="C31" s="1"/>
      <c r="D31" s="86"/>
    </row>
    <row r="32" spans="1:17" ht="18" customHeight="1" x14ac:dyDescent="0.35">
      <c r="B32" s="73"/>
      <c r="D32" s="74"/>
    </row>
    <row r="33" spans="1:4" ht="18" customHeight="1" x14ac:dyDescent="0.35">
      <c r="A33" s="73">
        <v>3</v>
      </c>
      <c r="B33" s="73" t="s">
        <v>43</v>
      </c>
      <c r="D33" s="74"/>
    </row>
    <row r="34" spans="1:4" ht="18" customHeight="1" x14ac:dyDescent="0.35">
      <c r="B34" s="79" t="s">
        <v>39</v>
      </c>
      <c r="C34" t="s">
        <v>54</v>
      </c>
      <c r="D34" s="74"/>
    </row>
    <row r="35" spans="1:4" ht="18" customHeight="1" x14ac:dyDescent="0.35">
      <c r="B35" s="79"/>
      <c r="D35" s="74"/>
    </row>
    <row r="36" spans="1:4" ht="18" customHeight="1" x14ac:dyDescent="0.35">
      <c r="B36" s="73"/>
      <c r="C36" s="1" t="s">
        <v>39</v>
      </c>
      <c r="D36" s="74" t="s">
        <v>63</v>
      </c>
    </row>
    <row r="37" spans="1:4" ht="18" customHeight="1" x14ac:dyDescent="0.35">
      <c r="B37" s="73"/>
      <c r="C37" s="1" t="s">
        <v>39</v>
      </c>
      <c r="D37" s="74" t="s">
        <v>64</v>
      </c>
    </row>
    <row r="38" spans="1:4" ht="18" customHeight="1" x14ac:dyDescent="0.35">
      <c r="B38" s="73"/>
      <c r="C38" s="1" t="s">
        <v>39</v>
      </c>
      <c r="D38" t="s">
        <v>65</v>
      </c>
    </row>
    <row r="39" spans="1:4" ht="18" customHeight="1" x14ac:dyDescent="0.35">
      <c r="B39" s="73"/>
      <c r="C39" s="1" t="s">
        <v>39</v>
      </c>
      <c r="D39" s="74" t="s">
        <v>66</v>
      </c>
    </row>
    <row r="40" spans="1:4" ht="18" customHeight="1" x14ac:dyDescent="0.35">
      <c r="B40" s="73"/>
      <c r="C40" s="1" t="s">
        <v>39</v>
      </c>
      <c r="D40" s="74" t="s">
        <v>67</v>
      </c>
    </row>
    <row r="41" spans="1:4" ht="18" customHeight="1" x14ac:dyDescent="0.35">
      <c r="B41" s="73"/>
      <c r="C41" s="1" t="s">
        <v>39</v>
      </c>
      <c r="D41" s="86" t="s">
        <v>49</v>
      </c>
    </row>
    <row r="42" spans="1:4" ht="18" customHeight="1" x14ac:dyDescent="0.35">
      <c r="B42" s="73"/>
      <c r="C42" s="1"/>
    </row>
    <row r="43" spans="1:4" ht="31.2" customHeight="1" x14ac:dyDescent="0.3">
      <c r="B43" s="88" t="s">
        <v>39</v>
      </c>
      <c r="C43" s="89" t="s">
        <v>77</v>
      </c>
    </row>
    <row r="44" spans="1:4" ht="27.6" customHeight="1" x14ac:dyDescent="0.3">
      <c r="B44" s="88" t="s">
        <v>39</v>
      </c>
      <c r="C44" s="89" t="s">
        <v>78</v>
      </c>
    </row>
    <row r="45" spans="1:4" ht="18" customHeight="1" x14ac:dyDescent="0.35">
      <c r="B45" s="73"/>
      <c r="D45" s="74"/>
    </row>
    <row r="46" spans="1:4" ht="18" customHeight="1" x14ac:dyDescent="0.35">
      <c r="A46" s="73">
        <v>4</v>
      </c>
      <c r="B46" s="73" t="s">
        <v>44</v>
      </c>
      <c r="D46" s="74"/>
    </row>
    <row r="47" spans="1:4" ht="18" customHeight="1" x14ac:dyDescent="0.35">
      <c r="A47" s="73"/>
      <c r="B47" s="79" t="s">
        <v>39</v>
      </c>
      <c r="C47" t="s">
        <v>71</v>
      </c>
      <c r="D47" s="74"/>
    </row>
    <row r="48" spans="1:4" ht="18" customHeight="1" x14ac:dyDescent="0.35">
      <c r="A48" s="73"/>
      <c r="B48" s="73"/>
      <c r="D48" s="74"/>
    </row>
    <row r="49" spans="2:4" ht="18" customHeight="1" x14ac:dyDescent="0.35">
      <c r="C49" s="79" t="s">
        <v>39</v>
      </c>
      <c r="D49" s="74" t="s">
        <v>72</v>
      </c>
    </row>
    <row r="50" spans="2:4" ht="18" customHeight="1" x14ac:dyDescent="0.35">
      <c r="C50" s="79" t="s">
        <v>39</v>
      </c>
      <c r="D50" s="74" t="s">
        <v>70</v>
      </c>
    </row>
    <row r="51" spans="2:4" ht="18" customHeight="1" x14ac:dyDescent="0.35">
      <c r="C51" s="79" t="s">
        <v>39</v>
      </c>
      <c r="D51" s="74" t="s">
        <v>69</v>
      </c>
    </row>
    <row r="52" spans="2:4" ht="18" customHeight="1" x14ac:dyDescent="0.35">
      <c r="C52" s="79" t="s">
        <v>39</v>
      </c>
      <c r="D52" s="86" t="s">
        <v>49</v>
      </c>
    </row>
    <row r="53" spans="2:4" ht="18" customHeight="1" x14ac:dyDescent="0.35">
      <c r="B53" s="79"/>
      <c r="D53" s="74"/>
    </row>
    <row r="54" spans="2:4" ht="18" customHeight="1" x14ac:dyDescent="0.35">
      <c r="B54" s="79"/>
      <c r="C54" t="s">
        <v>56</v>
      </c>
      <c r="D54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F29" sqref="F29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5" t="s">
        <v>18</v>
      </c>
    </row>
    <row r="2" spans="1:17" ht="24.9" customHeight="1" x14ac:dyDescent="0.3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5"/>
    </row>
    <row r="3" spans="1:17" ht="14.4" x14ac:dyDescent="0.3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7" ht="14.4" x14ac:dyDescent="0.3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4.4" x14ac:dyDescent="0.3">
      <c r="A5" s="24" t="s">
        <v>10</v>
      </c>
      <c r="B5" s="24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ht="12.75" customHeight="1" x14ac:dyDescent="0.3">
      <c r="A6" s="36"/>
      <c r="B6" s="66" t="s">
        <v>79</v>
      </c>
      <c r="C6" s="8">
        <v>50</v>
      </c>
      <c r="D6" s="8">
        <v>50</v>
      </c>
      <c r="E6" s="8">
        <v>50</v>
      </c>
      <c r="F6" s="8">
        <v>50</v>
      </c>
      <c r="G6" s="8">
        <v>50</v>
      </c>
      <c r="H6" s="8">
        <v>50</v>
      </c>
      <c r="I6" s="8">
        <v>50</v>
      </c>
      <c r="J6" s="8">
        <v>50</v>
      </c>
      <c r="K6" s="8">
        <v>50</v>
      </c>
      <c r="L6" s="8">
        <v>50</v>
      </c>
      <c r="M6" s="8">
        <v>50</v>
      </c>
      <c r="N6" s="8">
        <v>50</v>
      </c>
      <c r="O6" s="33">
        <f>SUM(C6:N6)</f>
        <v>600</v>
      </c>
    </row>
    <row r="7" spans="1:17" ht="12.75" customHeight="1" x14ac:dyDescent="0.3">
      <c r="A7" s="36"/>
      <c r="B7" s="66" t="s">
        <v>80</v>
      </c>
      <c r="C7" s="8">
        <v>50</v>
      </c>
      <c r="D7" s="8">
        <v>50</v>
      </c>
      <c r="E7" s="8">
        <v>50</v>
      </c>
      <c r="F7" s="8">
        <v>50</v>
      </c>
      <c r="G7" s="8">
        <v>50</v>
      </c>
      <c r="H7" s="8">
        <v>50</v>
      </c>
      <c r="I7" s="8">
        <v>50</v>
      </c>
      <c r="J7" s="8">
        <v>50</v>
      </c>
      <c r="K7" s="8">
        <v>50</v>
      </c>
      <c r="L7" s="8">
        <v>50</v>
      </c>
      <c r="M7" s="8">
        <v>50</v>
      </c>
      <c r="N7" s="8">
        <v>50</v>
      </c>
      <c r="O7" s="33">
        <f t="shared" ref="O7:O8" si="0">SUM(C7:N7)</f>
        <v>600</v>
      </c>
    </row>
    <row r="8" spans="1:17" ht="12.75" customHeight="1" x14ac:dyDescent="0.3">
      <c r="A8" s="36"/>
      <c r="B8" s="66" t="s">
        <v>81</v>
      </c>
      <c r="C8" s="8">
        <v>50</v>
      </c>
      <c r="D8" s="8">
        <v>50</v>
      </c>
      <c r="E8" s="8">
        <v>50</v>
      </c>
      <c r="F8" s="8">
        <v>50</v>
      </c>
      <c r="G8" s="8">
        <v>50</v>
      </c>
      <c r="H8" s="8">
        <v>50</v>
      </c>
      <c r="I8" s="8">
        <v>50</v>
      </c>
      <c r="J8" s="8">
        <v>50</v>
      </c>
      <c r="K8" s="8">
        <v>50</v>
      </c>
      <c r="L8" s="8">
        <v>50</v>
      </c>
      <c r="M8" s="8">
        <v>50</v>
      </c>
      <c r="N8" s="8">
        <v>50</v>
      </c>
      <c r="O8" s="33">
        <f t="shared" si="0"/>
        <v>600</v>
      </c>
    </row>
    <row r="9" spans="1:17" ht="12.75" customHeight="1" x14ac:dyDescent="0.3">
      <c r="A9" s="36"/>
      <c r="B9" s="66" t="s">
        <v>82</v>
      </c>
      <c r="C9" s="8">
        <v>50</v>
      </c>
      <c r="D9" s="8">
        <v>50</v>
      </c>
      <c r="E9" s="8">
        <v>50</v>
      </c>
      <c r="F9" s="8">
        <v>50</v>
      </c>
      <c r="G9" s="8">
        <v>50</v>
      </c>
      <c r="H9" s="8">
        <v>50</v>
      </c>
      <c r="I9" s="8">
        <v>50</v>
      </c>
      <c r="J9" s="8">
        <v>50</v>
      </c>
      <c r="K9" s="8">
        <v>50</v>
      </c>
      <c r="L9" s="8">
        <v>50</v>
      </c>
      <c r="M9" s="8">
        <v>50</v>
      </c>
      <c r="N9" s="8">
        <v>50</v>
      </c>
      <c r="O9" s="33">
        <f t="shared" ref="O9:O10" si="1">SUM(C9:N9)</f>
        <v>600</v>
      </c>
    </row>
    <row r="10" spans="1:17" ht="12.75" customHeight="1" x14ac:dyDescent="0.3">
      <c r="A10" s="36"/>
      <c r="B10" s="11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33">
        <f t="shared" si="1"/>
        <v>0</v>
      </c>
    </row>
    <row r="11" spans="1:17" ht="14.4" x14ac:dyDescent="0.3">
      <c r="A11" s="24" t="s">
        <v>31</v>
      </c>
      <c r="B11" s="24"/>
      <c r="C11" s="33">
        <f>SUM(C6:C10)</f>
        <v>200</v>
      </c>
      <c r="D11" s="33">
        <f t="shared" ref="D11:N11" si="2">SUM(D6:D10)</f>
        <v>200</v>
      </c>
      <c r="E11" s="33">
        <f t="shared" si="2"/>
        <v>200</v>
      </c>
      <c r="F11" s="33">
        <f t="shared" si="2"/>
        <v>200</v>
      </c>
      <c r="G11" s="33">
        <f t="shared" si="2"/>
        <v>200</v>
      </c>
      <c r="H11" s="33">
        <f t="shared" si="2"/>
        <v>200</v>
      </c>
      <c r="I11" s="33">
        <f t="shared" si="2"/>
        <v>200</v>
      </c>
      <c r="J11" s="33">
        <f t="shared" si="2"/>
        <v>200</v>
      </c>
      <c r="K11" s="33">
        <f t="shared" si="2"/>
        <v>200</v>
      </c>
      <c r="L11" s="33">
        <f t="shared" si="2"/>
        <v>200</v>
      </c>
      <c r="M11" s="33">
        <f t="shared" si="2"/>
        <v>200</v>
      </c>
      <c r="N11" s="33">
        <f t="shared" si="2"/>
        <v>200</v>
      </c>
      <c r="O11" s="33">
        <f>SUM(C11:N11)</f>
        <v>2400</v>
      </c>
      <c r="Q11" s="9"/>
    </row>
    <row r="12" spans="1:17" ht="4.5" customHeight="1" x14ac:dyDescent="0.3">
      <c r="O12" s="27"/>
    </row>
    <row r="13" spans="1:17" ht="14.4" x14ac:dyDescent="0.3">
      <c r="A13" s="28" t="s">
        <v>26</v>
      </c>
      <c r="B13" s="28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7" ht="12.75" customHeight="1" x14ac:dyDescent="0.3">
      <c r="A14" s="36"/>
      <c r="B14" s="66" t="s">
        <v>79</v>
      </c>
      <c r="C14" s="8">
        <v>50</v>
      </c>
      <c r="D14" s="8">
        <v>50</v>
      </c>
      <c r="E14" s="8">
        <v>50</v>
      </c>
      <c r="F14" s="8">
        <v>50</v>
      </c>
      <c r="G14" s="8">
        <v>50</v>
      </c>
      <c r="H14" s="8">
        <v>50</v>
      </c>
      <c r="I14" s="8">
        <v>50</v>
      </c>
      <c r="J14" s="8">
        <v>50</v>
      </c>
      <c r="K14" s="8">
        <v>50</v>
      </c>
      <c r="L14" s="8">
        <v>50</v>
      </c>
      <c r="M14" s="8">
        <v>50</v>
      </c>
      <c r="N14" s="8">
        <v>50</v>
      </c>
      <c r="O14" s="32">
        <f>SUM(C14:N14)</f>
        <v>600</v>
      </c>
    </row>
    <row r="15" spans="1:17" ht="12.75" customHeight="1" x14ac:dyDescent="0.3">
      <c r="A15" s="36"/>
      <c r="B15" s="66" t="s">
        <v>80</v>
      </c>
      <c r="C15" s="8">
        <v>50</v>
      </c>
      <c r="D15" s="8">
        <v>50</v>
      </c>
      <c r="E15" s="8">
        <v>50</v>
      </c>
      <c r="F15" s="8">
        <v>50</v>
      </c>
      <c r="G15" s="8">
        <v>50</v>
      </c>
      <c r="H15" s="8">
        <v>50</v>
      </c>
      <c r="I15" s="8">
        <v>50</v>
      </c>
      <c r="J15" s="8">
        <v>50</v>
      </c>
      <c r="K15" s="8">
        <v>50</v>
      </c>
      <c r="L15" s="8">
        <v>50</v>
      </c>
      <c r="M15" s="8">
        <v>50</v>
      </c>
      <c r="N15" s="8">
        <v>50</v>
      </c>
      <c r="O15" s="32">
        <f>SUM(C15:N15)</f>
        <v>600</v>
      </c>
    </row>
    <row r="16" spans="1:17" ht="12.75" customHeight="1" x14ac:dyDescent="0.3">
      <c r="A16" s="36"/>
      <c r="B16" s="66" t="s">
        <v>81</v>
      </c>
      <c r="C16" s="8">
        <v>50</v>
      </c>
      <c r="D16" s="8">
        <v>50</v>
      </c>
      <c r="E16" s="8">
        <v>50</v>
      </c>
      <c r="F16" s="8">
        <v>50</v>
      </c>
      <c r="G16" s="8">
        <v>50</v>
      </c>
      <c r="H16" s="8">
        <v>50</v>
      </c>
      <c r="I16" s="8">
        <v>50</v>
      </c>
      <c r="J16" s="8">
        <v>50</v>
      </c>
      <c r="K16" s="8">
        <v>50</v>
      </c>
      <c r="L16" s="8">
        <v>50</v>
      </c>
      <c r="M16" s="8">
        <v>50</v>
      </c>
      <c r="N16" s="8">
        <v>50</v>
      </c>
      <c r="O16" s="32">
        <f t="shared" ref="O16" si="3">SUM(C16:N16)</f>
        <v>600</v>
      </c>
    </row>
    <row r="17" spans="1:15" ht="12.75" customHeight="1" x14ac:dyDescent="0.3">
      <c r="A17" s="36"/>
      <c r="B17" s="66" t="s">
        <v>82</v>
      </c>
      <c r="C17" s="8">
        <v>50</v>
      </c>
      <c r="D17" s="8">
        <v>50</v>
      </c>
      <c r="E17" s="8">
        <v>50</v>
      </c>
      <c r="F17" s="8">
        <v>50</v>
      </c>
      <c r="G17" s="8">
        <v>50</v>
      </c>
      <c r="H17" s="8">
        <v>50</v>
      </c>
      <c r="I17" s="8">
        <v>50</v>
      </c>
      <c r="J17" s="8">
        <v>50</v>
      </c>
      <c r="K17" s="8">
        <v>50</v>
      </c>
      <c r="L17" s="8">
        <v>50</v>
      </c>
      <c r="M17" s="8">
        <v>50</v>
      </c>
      <c r="N17" s="8">
        <v>50</v>
      </c>
      <c r="O17" s="32">
        <f t="shared" ref="O17:O19" si="4">SUM(C17:N17)</f>
        <v>600</v>
      </c>
    </row>
    <row r="18" spans="1:15" ht="12.75" customHeight="1" x14ac:dyDescent="0.3">
      <c r="A18" s="36"/>
      <c r="B18" s="11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32">
        <f t="shared" si="4"/>
        <v>0</v>
      </c>
    </row>
    <row r="19" spans="1:15" ht="14.4" x14ac:dyDescent="0.3">
      <c r="A19" s="28" t="s">
        <v>30</v>
      </c>
      <c r="B19" s="28"/>
      <c r="C19" s="32">
        <f>SUM(C14:C18)</f>
        <v>200</v>
      </c>
      <c r="D19" s="32">
        <f t="shared" ref="D19:N19" si="5">SUM(D14:D18)</f>
        <v>200</v>
      </c>
      <c r="E19" s="32">
        <f t="shared" si="5"/>
        <v>200</v>
      </c>
      <c r="F19" s="32">
        <f t="shared" si="5"/>
        <v>200</v>
      </c>
      <c r="G19" s="32">
        <f t="shared" si="5"/>
        <v>200</v>
      </c>
      <c r="H19" s="32">
        <f t="shared" si="5"/>
        <v>200</v>
      </c>
      <c r="I19" s="32">
        <f t="shared" si="5"/>
        <v>200</v>
      </c>
      <c r="J19" s="32">
        <f t="shared" si="5"/>
        <v>200</v>
      </c>
      <c r="K19" s="32">
        <f t="shared" si="5"/>
        <v>200</v>
      </c>
      <c r="L19" s="32">
        <f t="shared" si="5"/>
        <v>200</v>
      </c>
      <c r="M19" s="32">
        <f t="shared" si="5"/>
        <v>200</v>
      </c>
      <c r="N19" s="32">
        <f t="shared" si="5"/>
        <v>200</v>
      </c>
      <c r="O19" s="32">
        <f t="shared" si="4"/>
        <v>2400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/>
  </sheetPr>
  <dimension ref="A1:R45"/>
  <sheetViews>
    <sheetView zoomScale="85" zoomScaleNormal="85" workbookViewId="0">
      <pane xSplit="4" ySplit="5" topLeftCell="E21" activePane="bottomRight" state="frozen"/>
      <selection pane="topRight" activeCell="D1" sqref="D1"/>
      <selection pane="bottomLeft" activeCell="A6" sqref="A6"/>
      <selection pane="bottomRight" activeCell="T28" sqref="T28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5"/>
    </row>
    <row r="2" spans="1:18" ht="24.9" customHeight="1" x14ac:dyDescent="0.3">
      <c r="A2" s="104" t="s">
        <v>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5"/>
    </row>
    <row r="3" spans="1:18" ht="15" customHeight="1" x14ac:dyDescent="0.3">
      <c r="A3" s="107" t="s">
        <v>20</v>
      </c>
      <c r="B3" s="107"/>
      <c r="C3" s="57"/>
      <c r="D3" s="102"/>
      <c r="E3" s="108" t="s">
        <v>0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8" x14ac:dyDescent="0.3">
      <c r="B4" s="35"/>
      <c r="C4" s="11"/>
      <c r="D4" s="103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00000000000003" customHeight="1" x14ac:dyDescent="0.3">
      <c r="A5" s="10" t="s">
        <v>11</v>
      </c>
      <c r="B5" s="10"/>
      <c r="C5" s="71" t="s">
        <v>37</v>
      </c>
      <c r="D5" s="10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8" x14ac:dyDescent="0.3">
      <c r="A6" s="36"/>
      <c r="B6" s="66" t="s">
        <v>79</v>
      </c>
      <c r="C6" s="43">
        <v>100</v>
      </c>
      <c r="D6" s="103"/>
      <c r="E6" s="15">
        <f>$C$6*'წარმოების - გაყიდვების პროგნოზი'!C6</f>
        <v>5000</v>
      </c>
      <c r="F6" s="15">
        <f>$C$6*'წარმოების - გაყიდვების პროგნოზი'!D6</f>
        <v>5000</v>
      </c>
      <c r="G6" s="15">
        <f>$C$6*'წარმოების - გაყიდვების პროგნოზი'!E6</f>
        <v>5000</v>
      </c>
      <c r="H6" s="15">
        <f>$C$6*'წარმოების - გაყიდვების პროგნოზი'!F6</f>
        <v>5000</v>
      </c>
      <c r="I6" s="15">
        <f>$C$6*'წარმოების - გაყიდვების პროგნოზი'!G6</f>
        <v>5000</v>
      </c>
      <c r="J6" s="15">
        <f>$C$6*'წარმოების - გაყიდვების პროგნოზი'!H6</f>
        <v>5000</v>
      </c>
      <c r="K6" s="15">
        <f>$C$6*'წარმოების - გაყიდვების პროგნოზი'!I6</f>
        <v>5000</v>
      </c>
      <c r="L6" s="15">
        <f>$C$6*'წარმოების - გაყიდვების პროგნოზი'!J6</f>
        <v>5000</v>
      </c>
      <c r="M6" s="15">
        <f>$C$6*'წარმოების - გაყიდვების პროგნოზი'!K6</f>
        <v>5000</v>
      </c>
      <c r="N6" s="15">
        <f>$C$6*'წარმოების - გაყიდვების პროგნოზი'!L6</f>
        <v>5000</v>
      </c>
      <c r="O6" s="15">
        <f>$C$6*'წარმოების - გაყიდვების პროგნოზი'!M6</f>
        <v>5000</v>
      </c>
      <c r="P6" s="15">
        <f>$C$6*'წარმოების - გაყიდვების პროგნოზი'!N6</f>
        <v>5000</v>
      </c>
      <c r="Q6" s="21">
        <f>SUM(E6:P6)</f>
        <v>60000</v>
      </c>
    </row>
    <row r="7" spans="1:18" x14ac:dyDescent="0.3">
      <c r="A7" s="36"/>
      <c r="B7" s="66" t="s">
        <v>80</v>
      </c>
      <c r="C7" s="43">
        <v>100</v>
      </c>
      <c r="D7" s="103"/>
      <c r="E7" s="15">
        <f>$C$7*'წარმოების - გაყიდვების პროგნოზი'!C7</f>
        <v>5000</v>
      </c>
      <c r="F7" s="15">
        <f>$C$7*'წარმოების - გაყიდვების პროგნოზი'!D7</f>
        <v>5000</v>
      </c>
      <c r="G7" s="15">
        <f>$C$7*'წარმოების - გაყიდვების პროგნოზი'!E7</f>
        <v>5000</v>
      </c>
      <c r="H7" s="15">
        <f>$C$7*'წარმოების - გაყიდვების პროგნოზი'!F7</f>
        <v>5000</v>
      </c>
      <c r="I7" s="15">
        <f>$C$7*'წარმოების - გაყიდვების პროგნოზი'!G7</f>
        <v>5000</v>
      </c>
      <c r="J7" s="15">
        <f>$C$7*'წარმოების - გაყიდვების პროგნოზი'!H7</f>
        <v>5000</v>
      </c>
      <c r="K7" s="15">
        <f>$C$7*'წარმოების - გაყიდვების პროგნოზი'!I7</f>
        <v>5000</v>
      </c>
      <c r="L7" s="15">
        <f>$C$7*'წარმოების - გაყიდვების პროგნოზი'!J7</f>
        <v>5000</v>
      </c>
      <c r="M7" s="15">
        <f>$C$7*'წარმოების - გაყიდვების პროგნოზი'!K7</f>
        <v>5000</v>
      </c>
      <c r="N7" s="15">
        <f>$C$7*'წარმოების - გაყიდვების პროგნოზი'!L7</f>
        <v>5000</v>
      </c>
      <c r="O7" s="15">
        <f>$C$7*'წარმოების - გაყიდვების პროგნოზი'!M7</f>
        <v>5000</v>
      </c>
      <c r="P7" s="15">
        <f>$C$7*'წარმოების - გაყიდვების პროგნოზი'!N7</f>
        <v>5000</v>
      </c>
      <c r="Q7" s="21">
        <f t="shared" ref="Q7:Q10" si="0">SUM(E7:P7)</f>
        <v>60000</v>
      </c>
    </row>
    <row r="8" spans="1:18" x14ac:dyDescent="0.3">
      <c r="A8" s="36"/>
      <c r="B8" s="66" t="s">
        <v>81</v>
      </c>
      <c r="C8" s="43">
        <v>100</v>
      </c>
      <c r="D8" s="103"/>
      <c r="E8" s="15">
        <f>$C$8*'წარმოების - გაყიდვების პროგნოზი'!C8</f>
        <v>5000</v>
      </c>
      <c r="F8" s="15">
        <f>$C$8*'წარმოების - გაყიდვების პროგნოზი'!D8</f>
        <v>5000</v>
      </c>
      <c r="G8" s="15">
        <f>$C$8*'წარმოების - გაყიდვების პროგნოზი'!E8</f>
        <v>5000</v>
      </c>
      <c r="H8" s="15">
        <f>$C$8*'წარმოების - გაყიდვების პროგნოზი'!F8</f>
        <v>5000</v>
      </c>
      <c r="I8" s="15">
        <f>$C$8*'წარმოების - გაყიდვების პროგნოზი'!G8</f>
        <v>5000</v>
      </c>
      <c r="J8" s="15">
        <f>$C$8*'წარმოების - გაყიდვების პროგნოზი'!H8</f>
        <v>5000</v>
      </c>
      <c r="K8" s="15">
        <f>$C$8*'წარმოების - გაყიდვების პროგნოზი'!I8</f>
        <v>5000</v>
      </c>
      <c r="L8" s="15">
        <f>$C$8*'წარმოების - გაყიდვების პროგნოზი'!J8</f>
        <v>5000</v>
      </c>
      <c r="M8" s="15">
        <f>$C$8*'წარმოების - გაყიდვების პროგნოზი'!K8</f>
        <v>5000</v>
      </c>
      <c r="N8" s="15">
        <f>$C$8*'წარმოების - გაყიდვების პროგნოზი'!L8</f>
        <v>5000</v>
      </c>
      <c r="O8" s="15">
        <f>$C$8*'წარმოების - გაყიდვების პროგნოზი'!M8</f>
        <v>5000</v>
      </c>
      <c r="P8" s="15">
        <f>$C$8*'წარმოების - გაყიდვების პროგნოზი'!N8</f>
        <v>5000</v>
      </c>
      <c r="Q8" s="21">
        <f t="shared" si="0"/>
        <v>60000</v>
      </c>
    </row>
    <row r="9" spans="1:18" x14ac:dyDescent="0.3">
      <c r="A9" s="36"/>
      <c r="B9" s="66" t="s">
        <v>82</v>
      </c>
      <c r="C9" s="43">
        <v>100</v>
      </c>
      <c r="D9" s="103"/>
      <c r="E9" s="15">
        <f>$C$9*'წარმოების - გაყიდვების პროგნოზი'!C9</f>
        <v>5000</v>
      </c>
      <c r="F9" s="15">
        <f>$C$9*'წარმოების - გაყიდვების პროგნოზი'!D9</f>
        <v>5000</v>
      </c>
      <c r="G9" s="15">
        <f>$C$9*'წარმოების - გაყიდვების პროგნოზი'!E9</f>
        <v>5000</v>
      </c>
      <c r="H9" s="15">
        <f>$C$9*'წარმოების - გაყიდვების პროგნოზი'!F9</f>
        <v>5000</v>
      </c>
      <c r="I9" s="15">
        <f>$C$9*'წარმოების - გაყიდვების პროგნოზი'!G9</f>
        <v>5000</v>
      </c>
      <c r="J9" s="15">
        <f>$C$9*'წარმოების - გაყიდვების პროგნოზი'!H9</f>
        <v>5000</v>
      </c>
      <c r="K9" s="15">
        <f>$C$9*'წარმოების - გაყიდვების პროგნოზი'!I9</f>
        <v>5000</v>
      </c>
      <c r="L9" s="15">
        <f>$C$9*'წარმოების - გაყიდვების პროგნოზი'!J9</f>
        <v>5000</v>
      </c>
      <c r="M9" s="15">
        <f>$C$9*'წარმოების - გაყიდვების პროგნოზი'!K9</f>
        <v>5000</v>
      </c>
      <c r="N9" s="15">
        <f>$C$9*'წარმოების - გაყიდვების პროგნოზი'!L9</f>
        <v>5000</v>
      </c>
      <c r="O9" s="15">
        <f>$C$9*'წარმოების - გაყიდვების პროგნოზი'!M9</f>
        <v>5000</v>
      </c>
      <c r="P9" s="15">
        <f>$C$9*'წარმოების - გაყიდვების პროგნოზი'!N9</f>
        <v>5000</v>
      </c>
      <c r="Q9" s="21">
        <f t="shared" si="0"/>
        <v>60000</v>
      </c>
    </row>
    <row r="10" spans="1:18" x14ac:dyDescent="0.3">
      <c r="A10" s="36"/>
      <c r="B10" s="11"/>
      <c r="C10" s="43"/>
      <c r="D10" s="103"/>
      <c r="E10" s="15">
        <f>$C$10*'წარმოების - გაყიდვების პროგნოზი'!C10</f>
        <v>0</v>
      </c>
      <c r="F10" s="15">
        <f>$C$10*'წარმოების - გაყიდვების პროგნოზი'!D10</f>
        <v>0</v>
      </c>
      <c r="G10" s="15">
        <f>$C$10*'წარმოების - გაყიდვების პროგნოზი'!E10</f>
        <v>0</v>
      </c>
      <c r="H10" s="15">
        <f>$C$10*'წარმოების - გაყიდვების პროგნოზი'!F10</f>
        <v>0</v>
      </c>
      <c r="I10" s="15">
        <f>$C$10*'წარმოების - გაყიდვების პროგნოზი'!G10</f>
        <v>0</v>
      </c>
      <c r="J10" s="15">
        <f>$C$10*'წარმოების - გაყიდვების პროგნოზი'!H10</f>
        <v>0</v>
      </c>
      <c r="K10" s="15">
        <f>$C$10*'წარმოების - გაყიდვების პროგნოზი'!I10</f>
        <v>0</v>
      </c>
      <c r="L10" s="15">
        <f>$C$10*'წარმოების - გაყიდვების პროგნოზი'!J10</f>
        <v>0</v>
      </c>
      <c r="M10" s="15">
        <f>$C$10*'წარმოების - გაყიდვების პროგნოზი'!K10</f>
        <v>0</v>
      </c>
      <c r="N10" s="15">
        <f>$C$10*'წარმოების - გაყიდვების პროგნოზი'!L10</f>
        <v>0</v>
      </c>
      <c r="O10" s="15">
        <f>$C$10*'წარმოების - გაყიდვების პროგნოზი'!M10</f>
        <v>0</v>
      </c>
      <c r="P10" s="15">
        <f>$C$10*'წარმოების - გაყიდვების პროგნოზი'!N10</f>
        <v>0</v>
      </c>
      <c r="Q10" s="21">
        <f t="shared" si="0"/>
        <v>0</v>
      </c>
    </row>
    <row r="11" spans="1:18" x14ac:dyDescent="0.3">
      <c r="A11" s="10" t="s">
        <v>12</v>
      </c>
      <c r="B11" s="10"/>
      <c r="C11" s="42"/>
      <c r="D11" s="103"/>
      <c r="E11" s="21">
        <f>SUM(E6:E10)</f>
        <v>20000</v>
      </c>
      <c r="F11" s="21">
        <f t="shared" ref="F11:P11" si="1">SUM(F6:F10)</f>
        <v>20000</v>
      </c>
      <c r="G11" s="21">
        <f t="shared" si="1"/>
        <v>20000</v>
      </c>
      <c r="H11" s="21">
        <f t="shared" si="1"/>
        <v>20000</v>
      </c>
      <c r="I11" s="21">
        <f t="shared" si="1"/>
        <v>20000</v>
      </c>
      <c r="J11" s="21">
        <f t="shared" si="1"/>
        <v>20000</v>
      </c>
      <c r="K11" s="21">
        <f t="shared" si="1"/>
        <v>20000</v>
      </c>
      <c r="L11" s="21">
        <f t="shared" si="1"/>
        <v>20000</v>
      </c>
      <c r="M11" s="21">
        <f t="shared" si="1"/>
        <v>20000</v>
      </c>
      <c r="N11" s="21">
        <f t="shared" si="1"/>
        <v>20000</v>
      </c>
      <c r="O11" s="21">
        <f t="shared" si="1"/>
        <v>20000</v>
      </c>
      <c r="P11" s="21">
        <f t="shared" si="1"/>
        <v>20000</v>
      </c>
      <c r="Q11" s="21">
        <f>SUM(E11:P11)</f>
        <v>240000</v>
      </c>
    </row>
    <row r="12" spans="1:18" ht="12.75" customHeight="1" x14ac:dyDescent="0.3">
      <c r="B12" s="12"/>
      <c r="C12" s="44"/>
      <c r="D12" s="10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99999999999997" customHeight="1" x14ac:dyDescent="0.3">
      <c r="A13" s="52" t="s">
        <v>9</v>
      </c>
      <c r="B13" s="52"/>
      <c r="C13" s="72" t="s">
        <v>68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8" x14ac:dyDescent="0.3">
      <c r="A14" s="36"/>
      <c r="B14" s="66" t="s">
        <v>79</v>
      </c>
      <c r="C14" s="43">
        <v>25</v>
      </c>
      <c r="D14" s="103"/>
      <c r="E14" s="15">
        <f>$C$14*'წარმოების - გაყიდვების პროგნოზი'!C14</f>
        <v>1250</v>
      </c>
      <c r="F14" s="15">
        <f>$C$14*'წარმოების - გაყიდვების პროგნოზი'!D14</f>
        <v>1250</v>
      </c>
      <c r="G14" s="15">
        <f>$C$14*'წარმოების - გაყიდვების პროგნოზი'!E14</f>
        <v>1250</v>
      </c>
      <c r="H14" s="15">
        <f>$C$14*'წარმოების - გაყიდვების პროგნოზი'!F14</f>
        <v>1250</v>
      </c>
      <c r="I14" s="15">
        <f>$C$14*'წარმოების - გაყიდვების პროგნოზი'!G14</f>
        <v>1250</v>
      </c>
      <c r="J14" s="15">
        <f>$C$14*'წარმოების - გაყიდვების პროგნოზი'!H14</f>
        <v>1250</v>
      </c>
      <c r="K14" s="15">
        <f>$C$14*'წარმოების - გაყიდვების პროგნოზი'!I14</f>
        <v>1250</v>
      </c>
      <c r="L14" s="15">
        <f>$C$14*'წარმოების - გაყიდვების პროგნოზი'!J14</f>
        <v>1250</v>
      </c>
      <c r="M14" s="15">
        <f>$C$14*'წარმოების - გაყიდვების პროგნოზი'!K14</f>
        <v>1250</v>
      </c>
      <c r="N14" s="15">
        <f>$C$14*'წარმოების - გაყიდვების პროგნოზი'!L14</f>
        <v>1250</v>
      </c>
      <c r="O14" s="15">
        <f>$C$14*'წარმოების - გაყიდვების პროგნოზი'!M14</f>
        <v>1250</v>
      </c>
      <c r="P14" s="15">
        <f>$C$14*'წარმოების - გაყიდვების პროგნოზი'!N14</f>
        <v>1250</v>
      </c>
      <c r="Q14" s="53">
        <f>SUM(E14:P14)</f>
        <v>15000</v>
      </c>
    </row>
    <row r="15" spans="1:18" x14ac:dyDescent="0.3">
      <c r="A15" s="36"/>
      <c r="B15" s="66" t="s">
        <v>80</v>
      </c>
      <c r="C15" s="43">
        <v>25</v>
      </c>
      <c r="D15" s="103"/>
      <c r="E15" s="15">
        <f>$C$15*'წარმოების - გაყიდვების პროგნოზი'!C15</f>
        <v>1250</v>
      </c>
      <c r="F15" s="15">
        <f>$C$15*'წარმოების - გაყიდვების პროგნოზი'!D15</f>
        <v>1250</v>
      </c>
      <c r="G15" s="15">
        <f>$C$15*'წარმოების - გაყიდვების პროგნოზი'!E15</f>
        <v>1250</v>
      </c>
      <c r="H15" s="15">
        <f>$C$15*'წარმოების - გაყიდვების პროგნოზი'!F15</f>
        <v>1250</v>
      </c>
      <c r="I15" s="15">
        <f>$C$15*'წარმოების - გაყიდვების პროგნოზი'!G15</f>
        <v>1250</v>
      </c>
      <c r="J15" s="15">
        <f>$C$15*'წარმოების - გაყიდვების პროგნოზი'!H15</f>
        <v>1250</v>
      </c>
      <c r="K15" s="15">
        <f>$C$15*'წარმოების - გაყიდვების პროგნოზი'!I15</f>
        <v>1250</v>
      </c>
      <c r="L15" s="15">
        <f>$C$15*'წარმოების - გაყიდვების პროგნოზი'!J15</f>
        <v>1250</v>
      </c>
      <c r="M15" s="15">
        <f>$C$15*'წარმოების - გაყიდვების პროგნოზი'!K15</f>
        <v>1250</v>
      </c>
      <c r="N15" s="15">
        <f>$C$15*'წარმოების - გაყიდვების პროგნოზი'!L15</f>
        <v>1250</v>
      </c>
      <c r="O15" s="15">
        <f>$C$15*'წარმოების - გაყიდვების პროგნოზი'!M15</f>
        <v>1250</v>
      </c>
      <c r="P15" s="15">
        <f>$C$15*'წარმოების - გაყიდვების პროგნოზი'!N15</f>
        <v>1250</v>
      </c>
      <c r="Q15" s="53">
        <f t="shared" ref="Q15:Q16" si="2">SUM(E15:P15)</f>
        <v>15000</v>
      </c>
    </row>
    <row r="16" spans="1:18" x14ac:dyDescent="0.3">
      <c r="A16" s="36"/>
      <c r="B16" s="66" t="s">
        <v>81</v>
      </c>
      <c r="C16" s="43">
        <v>25</v>
      </c>
      <c r="D16" s="103"/>
      <c r="E16" s="15">
        <f>$C$16*'წარმოების - გაყიდვების პროგნოზი'!C16</f>
        <v>1250</v>
      </c>
      <c r="F16" s="15">
        <f>$C$16*'წარმოების - გაყიდვების პროგნოზი'!D16</f>
        <v>1250</v>
      </c>
      <c r="G16" s="15">
        <f>$C$16*'წარმოების - გაყიდვების პროგნოზი'!E16</f>
        <v>1250</v>
      </c>
      <c r="H16" s="15">
        <f>$C$16*'წარმოების - გაყიდვების პროგნოზი'!F16</f>
        <v>1250</v>
      </c>
      <c r="I16" s="15">
        <f>$C$16*'წარმოების - გაყიდვების პროგნოზი'!G16</f>
        <v>1250</v>
      </c>
      <c r="J16" s="15">
        <f>$C$16*'წარმოების - გაყიდვების პროგნოზი'!H16</f>
        <v>1250</v>
      </c>
      <c r="K16" s="15">
        <f>$C$16*'წარმოების - გაყიდვების პროგნოზი'!I16</f>
        <v>1250</v>
      </c>
      <c r="L16" s="15">
        <f>$C$16*'წარმოების - გაყიდვების პროგნოზი'!J16</f>
        <v>1250</v>
      </c>
      <c r="M16" s="15">
        <f>$C$16*'წარმოების - გაყიდვების პროგნოზი'!K16</f>
        <v>1250</v>
      </c>
      <c r="N16" s="15">
        <f>$C$16*'წარმოების - გაყიდვების პროგნოზი'!L16</f>
        <v>1250</v>
      </c>
      <c r="O16" s="15">
        <f>$C$16*'წარმოების - გაყიდვების პროგნოზი'!M16</f>
        <v>1250</v>
      </c>
      <c r="P16" s="15">
        <f>$C$16*'წარმოების - გაყიდვების პროგნოზი'!N16</f>
        <v>1250</v>
      </c>
      <c r="Q16" s="53">
        <f t="shared" si="2"/>
        <v>15000</v>
      </c>
    </row>
    <row r="17" spans="1:18" x14ac:dyDescent="0.3">
      <c r="A17" s="36"/>
      <c r="B17" s="66" t="s">
        <v>82</v>
      </c>
      <c r="C17" s="43">
        <v>25</v>
      </c>
      <c r="D17" s="103"/>
      <c r="E17" s="15">
        <f>$C$17*'წარმოების - გაყიდვების პროგნოზი'!C17</f>
        <v>1250</v>
      </c>
      <c r="F17" s="15">
        <f>$C$17*'წარმოების - გაყიდვების პროგნოზი'!D17</f>
        <v>1250</v>
      </c>
      <c r="G17" s="15">
        <f>$C$17*'წარმოების - გაყიდვების პროგნოზი'!E17</f>
        <v>1250</v>
      </c>
      <c r="H17" s="15">
        <f>$C$17*'წარმოების - გაყიდვების პროგნოზი'!F17</f>
        <v>1250</v>
      </c>
      <c r="I17" s="15">
        <f>$C$17*'წარმოების - გაყიდვების პროგნოზი'!G17</f>
        <v>1250</v>
      </c>
      <c r="J17" s="15">
        <f>$C$17*'წარმოების - გაყიდვების პროგნოზი'!H17</f>
        <v>1250</v>
      </c>
      <c r="K17" s="15">
        <f>$C$17*'წარმოების - გაყიდვების პროგნოზი'!I17</f>
        <v>1250</v>
      </c>
      <c r="L17" s="15">
        <f>$C$17*'წარმოების - გაყიდვების პროგნოზი'!J17</f>
        <v>1250</v>
      </c>
      <c r="M17" s="15">
        <f>$C$17*'წარმოების - გაყიდვების პროგნოზი'!K17</f>
        <v>1250</v>
      </c>
      <c r="N17" s="15">
        <f>$C$17*'წარმოების - გაყიდვების პროგნოზი'!L17</f>
        <v>1250</v>
      </c>
      <c r="O17" s="15">
        <f>$C$17*'წარმოების - გაყიდვების პროგნოზი'!M17</f>
        <v>1250</v>
      </c>
      <c r="P17" s="15">
        <f>$C$17*'წარმოების - გაყიდვების პროგნოზი'!N17</f>
        <v>1250</v>
      </c>
      <c r="Q17" s="53">
        <f t="shared" ref="Q17:Q18" si="3">SUM(E17:P17)</f>
        <v>15000</v>
      </c>
    </row>
    <row r="18" spans="1:18" x14ac:dyDescent="0.3">
      <c r="A18" s="36"/>
      <c r="B18" s="11"/>
      <c r="C18" s="43"/>
      <c r="D18" s="103"/>
      <c r="E18" s="15">
        <f>$C$18*'წარმოების - გაყიდვების პროგნოზი'!C18</f>
        <v>0</v>
      </c>
      <c r="F18" s="15">
        <f>$C$18*'წარმოების - გაყიდვების პროგნოზი'!D18</f>
        <v>0</v>
      </c>
      <c r="G18" s="15">
        <f>$C$18*'წარმოების - გაყიდვების პროგნოზი'!E18</f>
        <v>0</v>
      </c>
      <c r="H18" s="15">
        <f>$C$18*'წარმოების - გაყიდვების პროგნოზი'!F18</f>
        <v>0</v>
      </c>
      <c r="I18" s="15">
        <f>$C$18*'წარმოების - გაყიდვების პროგნოზი'!G18</f>
        <v>0</v>
      </c>
      <c r="J18" s="15">
        <f>$C$18*'წარმოების - გაყიდვების პროგნოზი'!H18</f>
        <v>0</v>
      </c>
      <c r="K18" s="15">
        <f>$C$18*'წარმოების - გაყიდვების პროგნოზი'!I18</f>
        <v>0</v>
      </c>
      <c r="L18" s="15">
        <f>$C$18*'წარმოების - გაყიდვების პროგნოზი'!J18</f>
        <v>0</v>
      </c>
      <c r="M18" s="15">
        <f>$C$18*'წარმოების - გაყიდვების პროგნოზი'!K18</f>
        <v>0</v>
      </c>
      <c r="N18" s="15">
        <f>$C$18*'წარმოების - გაყიდვების პროგნოზი'!L18</f>
        <v>0</v>
      </c>
      <c r="O18" s="15">
        <f>$C$18*'წარმოების - გაყიდვების პროგნოზი'!M18</f>
        <v>0</v>
      </c>
      <c r="P18" s="15">
        <f>$C$18*'წარმოების - გაყიდვების პროგნოზი'!N18</f>
        <v>0</v>
      </c>
      <c r="Q18" s="53">
        <f t="shared" si="3"/>
        <v>0</v>
      </c>
    </row>
    <row r="19" spans="1:18" ht="18" customHeight="1" x14ac:dyDescent="0.3">
      <c r="A19" s="55" t="s">
        <v>13</v>
      </c>
      <c r="B19" s="52"/>
      <c r="C19" s="54"/>
      <c r="D19" s="103"/>
      <c r="E19" s="53">
        <f>SUM(E14:E18)</f>
        <v>5000</v>
      </c>
      <c r="F19" s="53">
        <f t="shared" ref="F19:P19" si="4">SUM(F14:F18)</f>
        <v>5000</v>
      </c>
      <c r="G19" s="53">
        <f t="shared" si="4"/>
        <v>5000</v>
      </c>
      <c r="H19" s="53">
        <f t="shared" si="4"/>
        <v>5000</v>
      </c>
      <c r="I19" s="53">
        <f t="shared" si="4"/>
        <v>5000</v>
      </c>
      <c r="J19" s="53">
        <f t="shared" si="4"/>
        <v>5000</v>
      </c>
      <c r="K19" s="53">
        <f t="shared" si="4"/>
        <v>5000</v>
      </c>
      <c r="L19" s="53">
        <f t="shared" si="4"/>
        <v>5000</v>
      </c>
      <c r="M19" s="53">
        <f t="shared" si="4"/>
        <v>5000</v>
      </c>
      <c r="N19" s="53">
        <f t="shared" si="4"/>
        <v>5000</v>
      </c>
      <c r="O19" s="53">
        <f t="shared" si="4"/>
        <v>5000</v>
      </c>
      <c r="P19" s="53">
        <f t="shared" si="4"/>
        <v>5000</v>
      </c>
      <c r="Q19" s="53">
        <f t="shared" ref="Q19" si="5">SUM(Q14:Q18)</f>
        <v>60000</v>
      </c>
      <c r="R19" s="9"/>
    </row>
    <row r="20" spans="1:18" ht="12.75" customHeight="1" x14ac:dyDescent="0.3">
      <c r="B20" s="14"/>
      <c r="C20" s="14"/>
      <c r="D20" s="10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/>
      <c r="D21" s="103"/>
      <c r="E21" s="18">
        <f>E11-E19</f>
        <v>15000</v>
      </c>
      <c r="F21" s="18">
        <f t="shared" ref="F21:Q21" si="6">F11-F19</f>
        <v>15000</v>
      </c>
      <c r="G21" s="18">
        <f t="shared" si="6"/>
        <v>15000</v>
      </c>
      <c r="H21" s="18">
        <f t="shared" si="6"/>
        <v>15000</v>
      </c>
      <c r="I21" s="18">
        <f t="shared" si="6"/>
        <v>15000</v>
      </c>
      <c r="J21" s="18">
        <f t="shared" si="6"/>
        <v>15000</v>
      </c>
      <c r="K21" s="18">
        <f t="shared" si="6"/>
        <v>15000</v>
      </c>
      <c r="L21" s="18">
        <f t="shared" si="6"/>
        <v>15000</v>
      </c>
      <c r="M21" s="18">
        <f t="shared" si="6"/>
        <v>15000</v>
      </c>
      <c r="N21" s="18">
        <f t="shared" si="6"/>
        <v>15000</v>
      </c>
      <c r="O21" s="18">
        <f t="shared" si="6"/>
        <v>15000</v>
      </c>
      <c r="P21" s="18">
        <f t="shared" si="6"/>
        <v>15000</v>
      </c>
      <c r="Q21" s="18">
        <f t="shared" si="6"/>
        <v>180000</v>
      </c>
    </row>
    <row r="22" spans="1:18" ht="14.25" customHeight="1" x14ac:dyDescent="0.3">
      <c r="A22" s="36"/>
      <c r="B22" s="14"/>
      <c r="C22" s="14"/>
      <c r="D22" s="10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3">
      <c r="A23" s="36"/>
      <c r="B23" s="52" t="s">
        <v>23</v>
      </c>
      <c r="C23" s="52"/>
      <c r="D23" s="10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3">
      <c r="A24" s="36"/>
      <c r="B24" s="122" t="s">
        <v>83</v>
      </c>
      <c r="C24" s="7">
        <v>500</v>
      </c>
      <c r="D24" s="103"/>
      <c r="E24" s="7">
        <v>500</v>
      </c>
      <c r="F24" s="7">
        <v>500</v>
      </c>
      <c r="G24" s="7">
        <v>500</v>
      </c>
      <c r="H24" s="7">
        <v>500</v>
      </c>
      <c r="I24" s="7">
        <v>500</v>
      </c>
      <c r="J24" s="7">
        <v>500</v>
      </c>
      <c r="K24" s="7">
        <v>500</v>
      </c>
      <c r="L24" s="7">
        <v>500</v>
      </c>
      <c r="M24" s="7">
        <v>500</v>
      </c>
      <c r="N24" s="7">
        <v>500</v>
      </c>
      <c r="O24" s="7">
        <v>500</v>
      </c>
      <c r="P24" s="7">
        <v>500</v>
      </c>
      <c r="Q24" s="53">
        <f>SUM(E24:P24)</f>
        <v>6000</v>
      </c>
    </row>
    <row r="25" spans="1:18" x14ac:dyDescent="0.3">
      <c r="A25" s="36"/>
      <c r="B25" s="122" t="s">
        <v>85</v>
      </c>
      <c r="C25" s="7">
        <v>1500</v>
      </c>
      <c r="D25" s="103"/>
      <c r="E25" s="7">
        <v>1500</v>
      </c>
      <c r="F25" s="7">
        <v>1500</v>
      </c>
      <c r="G25" s="7">
        <v>1500</v>
      </c>
      <c r="H25" s="7">
        <v>1500</v>
      </c>
      <c r="I25" s="7">
        <v>1500</v>
      </c>
      <c r="J25" s="7">
        <v>1500</v>
      </c>
      <c r="K25" s="7">
        <v>1500</v>
      </c>
      <c r="L25" s="7">
        <v>1500</v>
      </c>
      <c r="M25" s="7">
        <v>1500</v>
      </c>
      <c r="N25" s="7">
        <v>1500</v>
      </c>
      <c r="O25" s="7">
        <v>1500</v>
      </c>
      <c r="P25" s="7">
        <v>1500</v>
      </c>
      <c r="Q25" s="53">
        <f t="shared" ref="Q25:Q33" si="7">SUM(E25:P25)</f>
        <v>18000</v>
      </c>
    </row>
    <row r="26" spans="1:18" x14ac:dyDescent="0.3">
      <c r="A26" s="36"/>
      <c r="B26" s="122" t="s">
        <v>86</v>
      </c>
      <c r="C26" s="7">
        <v>1000</v>
      </c>
      <c r="D26" s="103"/>
      <c r="E26" s="7">
        <v>1000</v>
      </c>
      <c r="F26" s="7">
        <v>1000</v>
      </c>
      <c r="G26" s="7">
        <v>1000</v>
      </c>
      <c r="H26" s="7">
        <v>1000</v>
      </c>
      <c r="I26" s="7">
        <v>1000</v>
      </c>
      <c r="J26" s="7">
        <v>1000</v>
      </c>
      <c r="K26" s="7">
        <v>1000</v>
      </c>
      <c r="L26" s="7">
        <v>1000</v>
      </c>
      <c r="M26" s="7">
        <v>1000</v>
      </c>
      <c r="N26" s="7">
        <v>1000</v>
      </c>
      <c r="O26" s="7">
        <v>1000</v>
      </c>
      <c r="P26" s="7">
        <v>1000</v>
      </c>
      <c r="Q26" s="53">
        <f t="shared" si="7"/>
        <v>12000</v>
      </c>
      <c r="R26" s="9"/>
    </row>
    <row r="27" spans="1:18" x14ac:dyDescent="0.3">
      <c r="A27" s="36"/>
      <c r="B27" s="122" t="s">
        <v>87</v>
      </c>
      <c r="C27" s="7">
        <v>1500</v>
      </c>
      <c r="D27" s="103"/>
      <c r="E27" s="7">
        <v>1500</v>
      </c>
      <c r="F27" s="7">
        <v>1500</v>
      </c>
      <c r="G27" s="7">
        <v>1500</v>
      </c>
      <c r="H27" s="7">
        <v>1500</v>
      </c>
      <c r="I27" s="7">
        <v>1500</v>
      </c>
      <c r="J27" s="7">
        <v>1500</v>
      </c>
      <c r="K27" s="7">
        <v>1500</v>
      </c>
      <c r="L27" s="7">
        <v>1500</v>
      </c>
      <c r="M27" s="7">
        <v>1500</v>
      </c>
      <c r="N27" s="7">
        <v>1500</v>
      </c>
      <c r="O27" s="7">
        <v>1500</v>
      </c>
      <c r="P27" s="7">
        <v>1500</v>
      </c>
      <c r="Q27" s="53">
        <f t="shared" si="7"/>
        <v>18000</v>
      </c>
      <c r="R27" s="9"/>
    </row>
    <row r="28" spans="1:18" x14ac:dyDescent="0.3">
      <c r="A28" s="36"/>
      <c r="B28" s="122" t="s">
        <v>84</v>
      </c>
      <c r="C28" s="7">
        <v>1200</v>
      </c>
      <c r="D28" s="103"/>
      <c r="E28" s="7">
        <v>1200</v>
      </c>
      <c r="F28" s="7">
        <v>1200</v>
      </c>
      <c r="G28" s="7">
        <v>1200</v>
      </c>
      <c r="H28" s="7">
        <v>1200</v>
      </c>
      <c r="I28" s="7">
        <v>1200</v>
      </c>
      <c r="J28" s="7">
        <v>1200</v>
      </c>
      <c r="K28" s="7">
        <v>1200</v>
      </c>
      <c r="L28" s="7">
        <v>1200</v>
      </c>
      <c r="M28" s="7">
        <v>1200</v>
      </c>
      <c r="N28" s="7">
        <v>1200</v>
      </c>
      <c r="O28" s="7">
        <v>1200</v>
      </c>
      <c r="P28" s="7">
        <v>1200</v>
      </c>
      <c r="Q28" s="53">
        <f t="shared" si="7"/>
        <v>14400</v>
      </c>
      <c r="R28" s="9"/>
    </row>
    <row r="29" spans="1:18" x14ac:dyDescent="0.3">
      <c r="A29" s="36"/>
      <c r="B29" s="122" t="s">
        <v>88</v>
      </c>
      <c r="C29" s="7">
        <v>1000</v>
      </c>
      <c r="D29" s="103"/>
      <c r="E29" s="7">
        <v>1000</v>
      </c>
      <c r="F29" s="7">
        <v>1000</v>
      </c>
      <c r="G29" s="7">
        <v>1000</v>
      </c>
      <c r="H29" s="7">
        <v>1000</v>
      </c>
      <c r="I29" s="7">
        <v>1000</v>
      </c>
      <c r="J29" s="7">
        <v>1000</v>
      </c>
      <c r="K29" s="7">
        <v>1000</v>
      </c>
      <c r="L29" s="7">
        <v>1000</v>
      </c>
      <c r="M29" s="7">
        <v>1000</v>
      </c>
      <c r="N29" s="7">
        <v>1000</v>
      </c>
      <c r="O29" s="7">
        <v>1000</v>
      </c>
      <c r="P29" s="7">
        <v>1000</v>
      </c>
      <c r="Q29" s="53">
        <f t="shared" si="7"/>
        <v>12000</v>
      </c>
      <c r="R29" s="9"/>
    </row>
    <row r="30" spans="1:18" x14ac:dyDescent="0.3">
      <c r="A30" s="36"/>
      <c r="B30" s="122" t="s">
        <v>89</v>
      </c>
      <c r="C30" s="7">
        <v>500</v>
      </c>
      <c r="D30" s="103"/>
      <c r="E30" s="7">
        <v>500</v>
      </c>
      <c r="F30" s="7">
        <v>500</v>
      </c>
      <c r="G30" s="7">
        <v>500</v>
      </c>
      <c r="H30" s="7">
        <v>500</v>
      </c>
      <c r="I30" s="7">
        <v>500</v>
      </c>
      <c r="J30" s="7">
        <v>500</v>
      </c>
      <c r="K30" s="7">
        <v>500</v>
      </c>
      <c r="L30" s="7">
        <v>500</v>
      </c>
      <c r="M30" s="7">
        <v>500</v>
      </c>
      <c r="N30" s="7">
        <v>500</v>
      </c>
      <c r="O30" s="7">
        <v>500</v>
      </c>
      <c r="P30" s="7">
        <v>500</v>
      </c>
      <c r="Q30" s="53">
        <f t="shared" si="7"/>
        <v>6000</v>
      </c>
      <c r="R30" s="9"/>
    </row>
    <row r="31" spans="1:18" x14ac:dyDescent="0.3">
      <c r="A31" s="36"/>
      <c r="B31" s="7"/>
      <c r="C31" s="7"/>
      <c r="D31" s="103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7"/>
        <v>0</v>
      </c>
      <c r="R31" s="9"/>
    </row>
    <row r="32" spans="1:18" x14ac:dyDescent="0.3">
      <c r="A32" s="36"/>
      <c r="B32" s="34"/>
      <c r="C32" s="7"/>
      <c r="D32" s="103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7"/>
        <v>0</v>
      </c>
      <c r="R32" s="9"/>
    </row>
    <row r="33" spans="1:18" x14ac:dyDescent="0.3">
      <c r="A33" s="36"/>
      <c r="B33" s="34"/>
      <c r="C33" s="7"/>
      <c r="D33" s="103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7"/>
        <v>0</v>
      </c>
      <c r="R33" s="9"/>
    </row>
    <row r="34" spans="1:18" x14ac:dyDescent="0.3">
      <c r="A34" s="52" t="s">
        <v>24</v>
      </c>
      <c r="B34" s="52"/>
      <c r="C34" s="52"/>
      <c r="D34" s="103"/>
      <c r="E34" s="53">
        <f t="shared" ref="E34:P34" si="8">SUM(E24:E33)</f>
        <v>7200</v>
      </c>
      <c r="F34" s="53">
        <f t="shared" si="8"/>
        <v>7200</v>
      </c>
      <c r="G34" s="53">
        <f t="shared" si="8"/>
        <v>7200</v>
      </c>
      <c r="H34" s="53">
        <f t="shared" si="8"/>
        <v>7200</v>
      </c>
      <c r="I34" s="53">
        <f t="shared" si="8"/>
        <v>7200</v>
      </c>
      <c r="J34" s="53">
        <f t="shared" si="8"/>
        <v>7200</v>
      </c>
      <c r="K34" s="53">
        <f t="shared" si="8"/>
        <v>7200</v>
      </c>
      <c r="L34" s="53">
        <f t="shared" si="8"/>
        <v>7200</v>
      </c>
      <c r="M34" s="53">
        <f t="shared" si="8"/>
        <v>7200</v>
      </c>
      <c r="N34" s="53">
        <f t="shared" si="8"/>
        <v>7200</v>
      </c>
      <c r="O34" s="53">
        <f t="shared" si="8"/>
        <v>7200</v>
      </c>
      <c r="P34" s="53">
        <f t="shared" si="8"/>
        <v>7200</v>
      </c>
      <c r="Q34" s="53">
        <f>SUM(E34:P34)</f>
        <v>86400</v>
      </c>
    </row>
    <row r="35" spans="1:18" x14ac:dyDescent="0.3">
      <c r="B35" s="30" t="s">
        <v>28</v>
      </c>
      <c r="C35" s="30"/>
      <c r="D35" s="103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3">
      <c r="A36" s="52" t="s">
        <v>29</v>
      </c>
      <c r="B36" s="52"/>
      <c r="C36" s="52"/>
      <c r="D36" s="103"/>
      <c r="E36" s="53">
        <f>E34+E35</f>
        <v>7200</v>
      </c>
      <c r="F36" s="53">
        <f t="shared" ref="F36:P36" si="9">F34+F35</f>
        <v>7200</v>
      </c>
      <c r="G36" s="53">
        <f t="shared" si="9"/>
        <v>7200</v>
      </c>
      <c r="H36" s="53">
        <f t="shared" si="9"/>
        <v>7200</v>
      </c>
      <c r="I36" s="53">
        <f t="shared" si="9"/>
        <v>7200</v>
      </c>
      <c r="J36" s="53">
        <f t="shared" si="9"/>
        <v>7200</v>
      </c>
      <c r="K36" s="53">
        <f t="shared" si="9"/>
        <v>7200</v>
      </c>
      <c r="L36" s="53">
        <f t="shared" si="9"/>
        <v>7200</v>
      </c>
      <c r="M36" s="53">
        <f t="shared" si="9"/>
        <v>7200</v>
      </c>
      <c r="N36" s="53">
        <f t="shared" si="9"/>
        <v>7200</v>
      </c>
      <c r="O36" s="53">
        <f t="shared" si="9"/>
        <v>7200</v>
      </c>
      <c r="P36" s="53">
        <f t="shared" si="9"/>
        <v>7200</v>
      </c>
      <c r="Q36" s="53">
        <f>SUM(E36:P36)</f>
        <v>86400</v>
      </c>
    </row>
    <row r="37" spans="1:18" ht="9" customHeight="1" x14ac:dyDescent="0.3">
      <c r="B37" s="11"/>
      <c r="C37" s="11"/>
      <c r="D37" s="103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8" t="s">
        <v>14</v>
      </c>
      <c r="B38" s="58"/>
      <c r="C38" s="58"/>
      <c r="D38" s="103"/>
      <c r="E38" s="62">
        <f>E21-E36</f>
        <v>7800</v>
      </c>
      <c r="F38" s="62">
        <f t="shared" ref="F38:Q38" si="10">F21-F36</f>
        <v>7800</v>
      </c>
      <c r="G38" s="62">
        <f t="shared" si="10"/>
        <v>7800</v>
      </c>
      <c r="H38" s="62">
        <f t="shared" si="10"/>
        <v>7800</v>
      </c>
      <c r="I38" s="62">
        <f t="shared" si="10"/>
        <v>7800</v>
      </c>
      <c r="J38" s="62">
        <f t="shared" si="10"/>
        <v>7800</v>
      </c>
      <c r="K38" s="62">
        <f t="shared" si="10"/>
        <v>7800</v>
      </c>
      <c r="L38" s="62">
        <f t="shared" si="10"/>
        <v>7800</v>
      </c>
      <c r="M38" s="62">
        <f t="shared" si="10"/>
        <v>7800</v>
      </c>
      <c r="N38" s="62">
        <f t="shared" si="10"/>
        <v>7800</v>
      </c>
      <c r="O38" s="62">
        <f t="shared" si="10"/>
        <v>7800</v>
      </c>
      <c r="P38" s="62">
        <f t="shared" si="10"/>
        <v>7800</v>
      </c>
      <c r="Q38" s="62">
        <f t="shared" si="10"/>
        <v>93600</v>
      </c>
      <c r="R38" s="9"/>
    </row>
    <row r="39" spans="1:18" x14ac:dyDescent="0.3">
      <c r="A39" s="59" t="s">
        <v>17</v>
      </c>
      <c r="B39" s="59"/>
      <c r="C39" s="60"/>
      <c r="D39" s="103"/>
      <c r="E39" s="62">
        <f>E38</f>
        <v>7800</v>
      </c>
      <c r="F39" s="62">
        <f>E39+F38</f>
        <v>15600</v>
      </c>
      <c r="G39" s="62">
        <f t="shared" ref="G39:O39" si="11">F39+G38</f>
        <v>23400</v>
      </c>
      <c r="H39" s="62">
        <f t="shared" si="11"/>
        <v>31200</v>
      </c>
      <c r="I39" s="62">
        <f t="shared" si="11"/>
        <v>39000</v>
      </c>
      <c r="J39" s="62">
        <f t="shared" si="11"/>
        <v>46800</v>
      </c>
      <c r="K39" s="62">
        <f t="shared" si="11"/>
        <v>54600</v>
      </c>
      <c r="L39" s="62">
        <f t="shared" si="11"/>
        <v>62400</v>
      </c>
      <c r="M39" s="62">
        <f t="shared" si="11"/>
        <v>70200</v>
      </c>
      <c r="N39" s="62">
        <f t="shared" si="11"/>
        <v>78000</v>
      </c>
      <c r="O39" s="62">
        <f t="shared" si="11"/>
        <v>85800</v>
      </c>
      <c r="P39" s="62">
        <f>O39+P38</f>
        <v>93600</v>
      </c>
      <c r="Q39" s="20"/>
      <c r="R39" s="25" t="s">
        <v>19</v>
      </c>
    </row>
    <row r="40" spans="1:18" x14ac:dyDescent="0.3">
      <c r="A40" s="61"/>
      <c r="B40" s="58" t="s">
        <v>15</v>
      </c>
      <c r="C40" s="58"/>
      <c r="D40" s="103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62"/>
    </row>
    <row r="41" spans="1:18" x14ac:dyDescent="0.3">
      <c r="A41" s="58" t="s">
        <v>16</v>
      </c>
      <c r="B41" s="61"/>
      <c r="C41" s="58"/>
      <c r="D41" s="10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62">
        <f>Q38-Q40</f>
        <v>93600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70" t="s">
        <v>56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7" t="s">
        <v>76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18"/>
  <sheetViews>
    <sheetView tabSelected="1"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13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  <c r="P1" s="5" t="s">
        <v>18</v>
      </c>
    </row>
    <row r="2" spans="1:18" ht="15.6" x14ac:dyDescent="0.3">
      <c r="A2" s="96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8" ht="36.75" customHeight="1" x14ac:dyDescent="0.3">
      <c r="A3" s="112"/>
      <c r="B3" s="112"/>
      <c r="C3" s="119" t="s">
        <v>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P3" s="69"/>
    </row>
    <row r="4" spans="1:18" x14ac:dyDescent="0.3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0</v>
      </c>
      <c r="D5" s="64">
        <f>C16</f>
        <v>0</v>
      </c>
      <c r="E5" s="64">
        <f t="shared" ref="E5:N5" si="0">D16</f>
        <v>7800</v>
      </c>
      <c r="F5" s="64">
        <f t="shared" si="0"/>
        <v>15600</v>
      </c>
      <c r="G5" s="64">
        <f t="shared" si="0"/>
        <v>23400</v>
      </c>
      <c r="H5" s="64">
        <f t="shared" si="0"/>
        <v>31200</v>
      </c>
      <c r="I5" s="64">
        <f t="shared" si="0"/>
        <v>39000</v>
      </c>
      <c r="J5" s="64">
        <f t="shared" si="0"/>
        <v>46800</v>
      </c>
      <c r="K5" s="64">
        <f t="shared" si="0"/>
        <v>54600</v>
      </c>
      <c r="L5" s="64">
        <f t="shared" si="0"/>
        <v>62400</v>
      </c>
      <c r="M5" s="64">
        <f t="shared" si="0"/>
        <v>70200</v>
      </c>
      <c r="N5" s="64">
        <f t="shared" si="0"/>
        <v>78000</v>
      </c>
      <c r="O5" s="46"/>
      <c r="P5" s="68" t="s">
        <v>36</v>
      </c>
    </row>
    <row r="6" spans="1:18" x14ac:dyDescent="0.3">
      <c r="A6" s="6" t="s">
        <v>2</v>
      </c>
      <c r="B6" s="6"/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67"/>
    </row>
    <row r="7" spans="1:18" x14ac:dyDescent="0.3">
      <c r="A7" s="36"/>
      <c r="B7" s="3" t="s">
        <v>3</v>
      </c>
      <c r="C7" s="46">
        <v>0</v>
      </c>
      <c r="D7" s="46">
        <f>'მოგება  -  ზარალის ცხრილი'!F11</f>
        <v>20000</v>
      </c>
      <c r="E7" s="46">
        <f>'მოგება  -  ზარალის ცხრილი'!G11</f>
        <v>20000</v>
      </c>
      <c r="F7" s="46">
        <f>'მოგება  -  ზარალის ცხრილი'!H11</f>
        <v>20000</v>
      </c>
      <c r="G7" s="46">
        <f>'მოგება  -  ზარალის ცხრილი'!I11</f>
        <v>20000</v>
      </c>
      <c r="H7" s="46">
        <f>'მოგება  -  ზარალის ცხრილი'!J11</f>
        <v>20000</v>
      </c>
      <c r="I7" s="46">
        <f>'მოგება  -  ზარალის ცხრილი'!K11</f>
        <v>20000</v>
      </c>
      <c r="J7" s="46">
        <f>'მოგება  -  ზარალის ცხრილი'!L11</f>
        <v>20000</v>
      </c>
      <c r="K7" s="46">
        <f>'მოგება  -  ზარალის ცხრილი'!M11</f>
        <v>20000</v>
      </c>
      <c r="L7" s="46">
        <f>'მოგება  -  ზარალის ცხრილი'!N11</f>
        <v>20000</v>
      </c>
      <c r="M7" s="46">
        <f>'მოგება  -  ზარალის ცხრილი'!O11</f>
        <v>20000</v>
      </c>
      <c r="N7" s="46">
        <f>'მოგება  -  ზარალის ცხრილი'!P11</f>
        <v>20000</v>
      </c>
      <c r="O7" s="45">
        <f>SUM(C7:N7)</f>
        <v>220000</v>
      </c>
    </row>
    <row r="8" spans="1:18" x14ac:dyDescent="0.3">
      <c r="A8" s="36"/>
      <c r="B8" s="3" t="s">
        <v>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0</v>
      </c>
      <c r="Q8" s="48"/>
      <c r="R8" s="9"/>
    </row>
    <row r="9" spans="1:18" x14ac:dyDescent="0.3">
      <c r="A9" s="36"/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0</v>
      </c>
    </row>
    <row r="10" spans="1:18" x14ac:dyDescent="0.3">
      <c r="A10" s="6" t="s">
        <v>7</v>
      </c>
      <c r="B10" s="6"/>
      <c r="C10" s="45">
        <f>SUM(C7:C9)</f>
        <v>0</v>
      </c>
      <c r="D10" s="45">
        <f t="shared" ref="D10:N10" si="1">SUM(D7:D9)</f>
        <v>20000</v>
      </c>
      <c r="E10" s="45">
        <f>SUM(E7:E9)</f>
        <v>20000</v>
      </c>
      <c r="F10" s="45">
        <f t="shared" si="1"/>
        <v>20000</v>
      </c>
      <c r="G10" s="45">
        <f t="shared" si="1"/>
        <v>20000</v>
      </c>
      <c r="H10" s="45">
        <f t="shared" si="1"/>
        <v>20000</v>
      </c>
      <c r="I10" s="45">
        <f t="shared" si="1"/>
        <v>20000</v>
      </c>
      <c r="J10" s="45">
        <f t="shared" si="1"/>
        <v>20000</v>
      </c>
      <c r="K10" s="45">
        <f t="shared" si="1"/>
        <v>20000</v>
      </c>
      <c r="L10" s="45">
        <f t="shared" si="1"/>
        <v>20000</v>
      </c>
      <c r="M10" s="45">
        <f t="shared" si="1"/>
        <v>20000</v>
      </c>
      <c r="N10" s="45">
        <f t="shared" si="1"/>
        <v>20000</v>
      </c>
      <c r="O10" s="45">
        <f>SUM(O7:O9)</f>
        <v>220000</v>
      </c>
    </row>
    <row r="11" spans="1:18" x14ac:dyDescent="0.3">
      <c r="A11" s="109" t="s">
        <v>34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</row>
    <row r="12" spans="1:18" x14ac:dyDescent="0.3">
      <c r="A12" s="36"/>
      <c r="B12" s="12" t="s">
        <v>33</v>
      </c>
      <c r="C12" s="47"/>
      <c r="D12" s="47">
        <f>'მოგება  -  ზარალის ცხრილი'!F19+'მოგება  -  ზარალის ცხრილი'!F34</f>
        <v>12200</v>
      </c>
      <c r="E12" s="47">
        <f>'მოგება  -  ზარალის ცხრილი'!G19+'მოგება  -  ზარალის ცხრილი'!G34</f>
        <v>12200</v>
      </c>
      <c r="F12" s="47">
        <f>'მოგება  -  ზარალის ცხრილი'!H19+'მოგება  -  ზარალის ცხრილი'!H34</f>
        <v>12200</v>
      </c>
      <c r="G12" s="47">
        <f>'მოგება  -  ზარალის ცხრილი'!I19+'მოგება  -  ზარალის ცხრილი'!I34</f>
        <v>12200</v>
      </c>
      <c r="H12" s="47">
        <f>'მოგება  -  ზარალის ცხრილი'!J19+'მოგება  -  ზარალის ცხრილი'!J34</f>
        <v>12200</v>
      </c>
      <c r="I12" s="47">
        <f>'მოგება  -  ზარალის ცხრილი'!K19+'მოგება  -  ზარალის ცხრილი'!K34</f>
        <v>12200</v>
      </c>
      <c r="J12" s="47">
        <f>'მოგება  -  ზარალის ცხრილი'!L19+'მოგება  -  ზარალის ცხრილი'!L34</f>
        <v>12200</v>
      </c>
      <c r="K12" s="47">
        <f>'მოგება  -  ზარალის ცხრილი'!M19+'მოგება  -  ზარალის ცხრილი'!M34</f>
        <v>12200</v>
      </c>
      <c r="L12" s="47">
        <f>'მოგება  -  ზარალის ცხრილი'!N19+'მოგება  -  ზარალის ცხრილი'!N34</f>
        <v>12200</v>
      </c>
      <c r="M12" s="47">
        <f>'მოგება  -  ზარალის ცხრილი'!O19+'მოგება  -  ზარალის ცხრილი'!O34</f>
        <v>12200</v>
      </c>
      <c r="N12" s="47">
        <f>'მოგება  -  ზარალის ცხრილი'!P19+'მოგება  -  ზარალის ცხრილი'!P34</f>
        <v>12200</v>
      </c>
      <c r="O12" s="63">
        <f>SUM(C12:N12)</f>
        <v>134200</v>
      </c>
      <c r="P12" s="26" t="s">
        <v>73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0</v>
      </c>
      <c r="D14" s="63">
        <f t="shared" si="3"/>
        <v>12200</v>
      </c>
      <c r="E14" s="63">
        <f t="shared" si="3"/>
        <v>12200</v>
      </c>
      <c r="F14" s="63">
        <f t="shared" si="3"/>
        <v>12200</v>
      </c>
      <c r="G14" s="63">
        <f t="shared" si="3"/>
        <v>12200</v>
      </c>
      <c r="H14" s="63">
        <f t="shared" si="3"/>
        <v>12200</v>
      </c>
      <c r="I14" s="63">
        <f t="shared" si="3"/>
        <v>12200</v>
      </c>
      <c r="J14" s="63">
        <f t="shared" si="3"/>
        <v>12200</v>
      </c>
      <c r="K14" s="63">
        <f t="shared" si="3"/>
        <v>12200</v>
      </c>
      <c r="L14" s="63">
        <f t="shared" si="3"/>
        <v>12200</v>
      </c>
      <c r="M14" s="63">
        <f t="shared" si="3"/>
        <v>12200</v>
      </c>
      <c r="N14" s="63">
        <f t="shared" si="3"/>
        <v>12200</v>
      </c>
      <c r="O14" s="63">
        <f t="shared" si="3"/>
        <v>134200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 t="shared" ref="C16:N16" si="4">C5+C10-C14</f>
        <v>0</v>
      </c>
      <c r="D16" s="64">
        <f t="shared" si="4"/>
        <v>7800</v>
      </c>
      <c r="E16" s="64">
        <f t="shared" si="4"/>
        <v>15600</v>
      </c>
      <c r="F16" s="64">
        <f t="shared" si="4"/>
        <v>23400</v>
      </c>
      <c r="G16" s="64">
        <f t="shared" si="4"/>
        <v>31200</v>
      </c>
      <c r="H16" s="64">
        <f t="shared" si="4"/>
        <v>39000</v>
      </c>
      <c r="I16" s="64">
        <f t="shared" si="4"/>
        <v>46800</v>
      </c>
      <c r="J16" s="64">
        <f t="shared" si="4"/>
        <v>54600</v>
      </c>
      <c r="K16" s="64">
        <f t="shared" si="4"/>
        <v>62400</v>
      </c>
      <c r="L16" s="64">
        <f t="shared" si="4"/>
        <v>70200</v>
      </c>
      <c r="M16" s="64">
        <f t="shared" si="4"/>
        <v>78000</v>
      </c>
      <c r="N16" s="64">
        <f t="shared" si="4"/>
        <v>85800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Levani Kikilashvili</cp:lastModifiedBy>
  <cp:lastPrinted>2018-01-12T14:40:09Z</cp:lastPrinted>
  <dcterms:created xsi:type="dcterms:W3CDTF">2016-07-17T18:17:06Z</dcterms:created>
  <dcterms:modified xsi:type="dcterms:W3CDTF">2025-03-30T08:54:33Z</dcterms:modified>
</cp:coreProperties>
</file>