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user\Desktop\"/>
    </mc:Choice>
  </mc:AlternateContent>
  <bookViews>
    <workbookView xWindow="0" yWindow="0" windowWidth="23040" windowHeight="9264" tabRatio="774" activeTab="2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2" l="1"/>
  <c r="Q18" i="2" l="1"/>
  <c r="O13" i="1"/>
  <c r="E6" i="2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E17" i="2"/>
  <c r="E16" i="2"/>
  <c r="E15" i="2"/>
  <c r="E21" i="2" s="1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O14" i="4" l="1"/>
  <c r="O15" i="4"/>
  <c r="Q16" i="2" l="1"/>
  <c r="Q15" i="2"/>
  <c r="O7" i="4"/>
  <c r="O8" i="4"/>
  <c r="O16" i="4"/>
  <c r="Q7" i="2"/>
  <c r="Q8" i="2"/>
  <c r="Q9" i="2"/>
  <c r="Q10" i="2"/>
  <c r="O6" i="4" l="1"/>
  <c r="E36" i="2"/>
  <c r="E38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F36" i="2" l="1"/>
  <c r="G36" i="2"/>
  <c r="H36" i="2"/>
  <c r="I36" i="2"/>
  <c r="J36" i="2"/>
  <c r="K36" i="2"/>
  <c r="L36" i="2"/>
  <c r="M36" i="2"/>
  <c r="N36" i="2"/>
  <c r="O36" i="2"/>
  <c r="P36" i="2"/>
  <c r="O11" i="2"/>
  <c r="G11" i="2"/>
  <c r="Q27" i="2"/>
  <c r="Q28" i="2"/>
  <c r="Q29" i="2"/>
  <c r="Q30" i="2"/>
  <c r="Q31" i="2"/>
  <c r="Q32" i="2"/>
  <c r="Q33" i="2"/>
  <c r="Q34" i="2"/>
  <c r="Q35" i="2"/>
  <c r="E11" i="4"/>
  <c r="O9" i="4"/>
  <c r="M38" i="2" l="1"/>
  <c r="I38" i="2"/>
  <c r="P38" i="2"/>
  <c r="L38" i="2"/>
  <c r="H38" i="2"/>
  <c r="O38" i="2"/>
  <c r="K38" i="2"/>
  <c r="G38" i="2"/>
  <c r="N38" i="2"/>
  <c r="J38" i="2"/>
  <c r="F38" i="2"/>
  <c r="Q36" i="2"/>
  <c r="K11" i="2"/>
  <c r="N11" i="2"/>
  <c r="C14" i="1"/>
  <c r="C16" i="1" s="1"/>
  <c r="D5" i="1" s="1"/>
  <c r="P21" i="2"/>
  <c r="N12" i="1" s="1"/>
  <c r="N14" i="1" s="1"/>
  <c r="H21" i="2"/>
  <c r="O21" i="2"/>
  <c r="M12" i="1" s="1"/>
  <c r="M14" i="1" s="1"/>
  <c r="K21" i="2"/>
  <c r="I12" i="1" s="1"/>
  <c r="G21" i="2"/>
  <c r="E12" i="1" s="1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Q38" i="2" l="1"/>
  <c r="E14" i="1"/>
  <c r="F12" i="1"/>
  <c r="F14" i="1" s="1"/>
  <c r="I14" i="1"/>
  <c r="O11" i="4"/>
  <c r="P11" i="2"/>
  <c r="J21" i="2"/>
  <c r="F11" i="2"/>
  <c r="F21" i="2"/>
  <c r="N21" i="2"/>
  <c r="L11" i="2"/>
  <c r="Q6" i="2"/>
  <c r="I11" i="2"/>
  <c r="L21" i="2"/>
  <c r="I21" i="2"/>
  <c r="M21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3" i="2"/>
  <c r="E40" i="2" s="1"/>
  <c r="O12" i="1" l="1"/>
  <c r="O14" i="1" s="1"/>
  <c r="D14" i="1"/>
  <c r="Q26" i="2"/>
  <c r="Q14" i="2"/>
  <c r="E41" i="2" l="1"/>
  <c r="Q20" i="2" l="1"/>
  <c r="Q17" i="2"/>
  <c r="D7" i="1"/>
  <c r="I23" i="2" l="1"/>
  <c r="I40" i="2" s="1"/>
  <c r="G7" i="1"/>
  <c r="G10" i="1" s="1"/>
  <c r="M23" i="2"/>
  <c r="M40" i="2" s="1"/>
  <c r="K7" i="1"/>
  <c r="K10" i="1" s="1"/>
  <c r="J23" i="2"/>
  <c r="J40" i="2" s="1"/>
  <c r="H7" i="1"/>
  <c r="H10" i="1" s="1"/>
  <c r="N23" i="2"/>
  <c r="N40" i="2" s="1"/>
  <c r="L7" i="1"/>
  <c r="L10" i="1" s="1"/>
  <c r="O23" i="2"/>
  <c r="O40" i="2" s="1"/>
  <c r="M7" i="1"/>
  <c r="M10" i="1" s="1"/>
  <c r="G23" i="2"/>
  <c r="G40" i="2" s="1"/>
  <c r="E7" i="1"/>
  <c r="E10" i="1" s="1"/>
  <c r="K23" i="2"/>
  <c r="K40" i="2" s="1"/>
  <c r="I7" i="1"/>
  <c r="I10" i="1" s="1"/>
  <c r="H23" i="2"/>
  <c r="H40" i="2" s="1"/>
  <c r="F7" i="1"/>
  <c r="F10" i="1" s="1"/>
  <c r="L23" i="2"/>
  <c r="L40" i="2" s="1"/>
  <c r="J7" i="1"/>
  <c r="J10" i="1" s="1"/>
  <c r="P23" i="2"/>
  <c r="P40" i="2" s="1"/>
  <c r="N7" i="1"/>
  <c r="N10" i="1" s="1"/>
  <c r="F23" i="2"/>
  <c r="Q11" i="2"/>
  <c r="Q21" i="2"/>
  <c r="F40" i="2" l="1"/>
  <c r="F41" i="2" s="1"/>
  <c r="O7" i="1"/>
  <c r="Q23" i="2"/>
  <c r="Q40" i="2" s="1"/>
  <c r="Q43" i="2" s="1"/>
  <c r="G41" i="2" l="1"/>
  <c r="H41" i="2" s="1"/>
  <c r="I41" i="2" s="1"/>
  <c r="J41" i="2" s="1"/>
  <c r="K41" i="2" s="1"/>
  <c r="L41" i="2" s="1"/>
  <c r="M41" i="2" s="1"/>
  <c r="N41" i="2" s="1"/>
  <c r="O41" i="2" s="1"/>
  <c r="P41" i="2" s="1"/>
  <c r="O9" i="1" l="1"/>
  <c r="D10" i="1"/>
  <c r="O8" i="1"/>
  <c r="C10" i="1" l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>
  <authors>
    <author>AR</author>
  </authors>
  <commentList>
    <comment ref="C5" authorId="0" shapeId="0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<sst xmlns="http://schemas.openxmlformats.org/spreadsheetml/2006/main" count="141" uniqueCount="93">
  <si>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</si>
  <si>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</si>
  <si>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</si>
  <si>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</si>
  <si>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</si>
  <si>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</si>
  <si>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</si>
  <si>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</si>
  <si>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</si>
  <si>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</si>
  <si>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</si>
  <si>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</si>
  <si>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</si>
  <si>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</si>
  <si>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</si>
  <si>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</si>
  <si>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</si>
  <si>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</si>
  <si>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</si>
  <si>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</si>
  <si>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</si>
  <si>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</si>
  <si>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</si>
  <si>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</si>
  <si>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</si>
  <si>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</si>
  <si>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</si>
  <si>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</si>
  <si>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</si>
  <si>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</si>
  <si>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</si>
  <si>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</si>
  <si>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</si>
  <si>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</si>
  <si>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</si>
  <si>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</si>
  <si>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</si>
  <si>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</si>
  <si>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</si>
  <si>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</si>
  <si>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</si>
  <si>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</si>
  <si>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</si>
  <si>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</si>
  <si>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</si>
  <si>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</si>
  <si>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</si>
  <si>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</si>
  <si>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</si>
  <si>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</si>
  <si>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</si>
  <si>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</si>
  <si>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</si>
  <si>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</si>
  <si>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</si>
  <si>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</si>
  <si>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</si>
  <si>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</si>
  <si>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</si>
  <si>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</si>
  <si>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</si>
  <si>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</si>
  <si>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</si>
  <si>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</si>
  <si>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</si>
  <si>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</si>
  <si>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</si>
  <si>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</si>
  <si>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</si>
  <si>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</si>
  <si>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</si>
  <si>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</si>
  <si>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</si>
  <si>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</si>
  <si>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</si>
  <si>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</si>
  <si>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</si>
  <si>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</si>
  <si>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</si>
  <si>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ჰოტ-დოგი, საშუალოდ თვეში</t>
  </si>
  <si>
    <t>ფრი, საშუალოდ თვეში</t>
  </si>
  <si>
    <t>ნაგეთსი, საშუალოდ თვეში</t>
  </si>
  <si>
    <t>გამარგილებელი სასმელები, საშუალოდ თვეში</t>
  </si>
  <si>
    <t>ყავა/ჩაი, საშუალოდ თვეში</t>
  </si>
  <si>
    <t>ხელფასი გამყიდველის</t>
  </si>
  <si>
    <t>ფართის ქირა</t>
  </si>
  <si>
    <t>ელექტროენერგია</t>
  </si>
  <si>
    <t xml:space="preserve">წყალის </t>
  </si>
  <si>
    <t>ფრი - თვითღირებულება</t>
  </si>
  <si>
    <t>ნაგეთსი - თვითღირებულება</t>
  </si>
  <si>
    <t>ჰოტ-დოგი - თვითღირებულება</t>
  </si>
  <si>
    <t>გამარგილებელი სასმელები - თვითღირებულება</t>
  </si>
  <si>
    <t>ყავა/ჩაი - თვითღირებულება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</si>
</sst>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5" fillId="6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54"/>
  <sheetViews>
    <sheetView topLeftCell="A40" zoomScale="110" zoomScaleNormal="110" workbookViewId="0">
      <selection activeCell="E44" sqref="E44"/>
    </sheetView>
  </sheetViews>
  <sheetFormatPr defaultRowHeight="14.4" x14ac:dyDescent="0.3"/>
  <cols>
    <col min="1" max="1" width="7.44140625" customWidth="1"/>
    <col min="3" max="3" width="25.109375" customWidth="1"/>
  </cols>
  <sheetData>
    <row r="2" spans="1:15" ht="18" customHeight="1" x14ac:dyDescent="0.35">
      <c r="B2" s="68"/>
      <c r="D2" s="69"/>
    </row>
    <row r="3" spans="1:15" ht="21" x14ac:dyDescent="0.4">
      <c r="B3" s="77" t="s">
        <v>74</v>
      </c>
      <c r="C3" s="76"/>
      <c r="D3" s="69"/>
      <c r="O3" s="70"/>
    </row>
    <row r="4" spans="1:15" ht="4.8" customHeight="1" x14ac:dyDescent="0.4">
      <c r="B4" s="71"/>
      <c r="C4" s="72"/>
      <c r="D4" s="73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8" customHeight="1" x14ac:dyDescent="0.35">
      <c r="B5" s="68"/>
      <c r="D5" s="69"/>
    </row>
    <row r="6" spans="1:15" ht="18" customHeight="1" x14ac:dyDescent="0.35">
      <c r="A6" s="68">
        <v>1</v>
      </c>
      <c r="B6" s="68" t="s">
        <v>40</v>
      </c>
      <c r="D6" s="69"/>
    </row>
    <row r="7" spans="1:15" ht="18" customHeight="1" x14ac:dyDescent="0.35">
      <c r="B7" s="74" t="s">
        <v>39</v>
      </c>
      <c r="C7" t="s">
        <v>57</v>
      </c>
      <c r="D7" s="69"/>
    </row>
    <row r="8" spans="1:15" ht="18" customHeight="1" x14ac:dyDescent="0.35">
      <c r="B8" s="74" t="s">
        <v>39</v>
      </c>
      <c r="C8" t="s">
        <v>41</v>
      </c>
      <c r="D8" s="69"/>
    </row>
    <row r="9" spans="1:15" ht="18" customHeight="1" x14ac:dyDescent="0.35">
      <c r="B9" s="74" t="s">
        <v>39</v>
      </c>
      <c r="C9" t="s">
        <v>58</v>
      </c>
      <c r="D9" s="69"/>
    </row>
    <row r="10" spans="1:15" ht="18" customHeight="1" x14ac:dyDescent="0.35">
      <c r="B10" s="74" t="s">
        <v>39</v>
      </c>
      <c r="C10" t="s">
        <v>45</v>
      </c>
      <c r="D10" s="69"/>
    </row>
    <row r="11" spans="1:15" ht="18" customHeight="1" x14ac:dyDescent="0.35">
      <c r="B11" s="74" t="s">
        <v>39</v>
      </c>
      <c r="C11" t="s">
        <v>59</v>
      </c>
      <c r="D11" s="69"/>
    </row>
    <row r="12" spans="1:15" ht="18" customHeight="1" x14ac:dyDescent="0.35">
      <c r="B12" s="74" t="s">
        <v>39</v>
      </c>
      <c r="C12" t="s">
        <v>75</v>
      </c>
      <c r="D12" s="69"/>
    </row>
    <row r="13" spans="1:15" ht="18" customHeight="1" x14ac:dyDescent="0.35">
      <c r="B13" s="74" t="s">
        <v>39</v>
      </c>
      <c r="C13" t="s">
        <v>48</v>
      </c>
      <c r="D13" s="69"/>
    </row>
    <row r="14" spans="1:15" ht="18" customHeight="1" x14ac:dyDescent="0.35">
      <c r="B14" s="74" t="s">
        <v>39</v>
      </c>
      <c r="C14" t="s">
        <v>52</v>
      </c>
      <c r="D14" s="69"/>
    </row>
    <row r="15" spans="1:15" ht="18" customHeight="1" x14ac:dyDescent="0.35">
      <c r="B15" s="74" t="s">
        <v>39</v>
      </c>
      <c r="C15" t="s">
        <v>53</v>
      </c>
      <c r="D15" s="69"/>
    </row>
    <row r="16" spans="1:15" ht="18" customHeight="1" x14ac:dyDescent="0.35">
      <c r="A16" s="74" t="s">
        <v>39</v>
      </c>
      <c r="B16" s="69" t="s">
        <v>60</v>
      </c>
      <c r="D16" s="69"/>
      <c r="E16" s="69"/>
      <c r="F16" s="69"/>
      <c r="G16" s="69"/>
      <c r="H16" s="69"/>
      <c r="I16" s="69"/>
      <c r="J16" s="69"/>
      <c r="K16" s="69"/>
    </row>
    <row r="17" spans="1:17" ht="18" customHeight="1" x14ac:dyDescent="0.35">
      <c r="B17" s="74"/>
      <c r="D17" s="69"/>
    </row>
    <row r="18" spans="1:17" ht="18" customHeight="1" x14ac:dyDescent="0.35">
      <c r="B18" s="74"/>
      <c r="D18" s="69"/>
    </row>
    <row r="19" spans="1:17" ht="18" customHeight="1" x14ac:dyDescent="0.3">
      <c r="B19" s="82">
        <v>1</v>
      </c>
      <c r="C19" s="79" t="s">
        <v>50</v>
      </c>
      <c r="D19" s="69"/>
    </row>
    <row r="20" spans="1:17" ht="18" customHeight="1" x14ac:dyDescent="0.3">
      <c r="B20" s="82">
        <v>2</v>
      </c>
      <c r="C20" s="78" t="s">
        <v>46</v>
      </c>
      <c r="D20" s="69"/>
    </row>
    <row r="21" spans="1:17" ht="18" customHeight="1" x14ac:dyDescent="0.3">
      <c r="B21" s="82">
        <v>3</v>
      </c>
      <c r="C21" s="80" t="s">
        <v>61</v>
      </c>
      <c r="D21" s="69"/>
    </row>
    <row r="22" spans="1:17" ht="18" customHeight="1" x14ac:dyDescent="0.35">
      <c r="B22" s="74"/>
      <c r="D22" s="69"/>
    </row>
    <row r="23" spans="1:17" ht="18" customHeight="1" x14ac:dyDescent="0.35">
      <c r="B23" s="74"/>
      <c r="D23" s="69"/>
    </row>
    <row r="24" spans="1:17" ht="18" customHeight="1" x14ac:dyDescent="0.35">
      <c r="A24" s="68">
        <v>2</v>
      </c>
      <c r="B24" s="75" t="s">
        <v>42</v>
      </c>
      <c r="D24" s="69"/>
    </row>
    <row r="25" spans="1:17" ht="18" customHeight="1" x14ac:dyDescent="0.35">
      <c r="B25" s="74" t="s">
        <v>39</v>
      </c>
      <c r="C25" t="s">
        <v>55</v>
      </c>
      <c r="D25" s="69"/>
    </row>
    <row r="26" spans="1:17" ht="18" customHeight="1" x14ac:dyDescent="0.35">
      <c r="B26" s="74"/>
      <c r="D26" s="69"/>
    </row>
    <row r="27" spans="1:17" ht="18" customHeight="1" x14ac:dyDescent="0.35">
      <c r="B27" s="74"/>
      <c r="C27" s="1" t="s">
        <v>39</v>
      </c>
      <c r="D27" s="81" t="s">
        <v>47</v>
      </c>
      <c r="Q27" s="24"/>
    </row>
    <row r="28" spans="1:17" ht="18" customHeight="1" x14ac:dyDescent="0.35">
      <c r="B28" s="74"/>
      <c r="C28" s="1" t="s">
        <v>39</v>
      </c>
      <c r="D28" s="81" t="s">
        <v>49</v>
      </c>
      <c r="Q28" s="24"/>
    </row>
    <row r="29" spans="1:17" ht="18" customHeight="1" x14ac:dyDescent="0.35">
      <c r="B29" s="74"/>
      <c r="C29" s="1" t="s">
        <v>39</v>
      </c>
      <c r="D29" s="81" t="s">
        <v>62</v>
      </c>
    </row>
    <row r="30" spans="1:17" ht="18" customHeight="1" x14ac:dyDescent="0.35">
      <c r="B30" s="74"/>
      <c r="C30" s="1" t="s">
        <v>39</v>
      </c>
      <c r="D30" s="81" t="s">
        <v>51</v>
      </c>
    </row>
    <row r="31" spans="1:17" ht="18" customHeight="1" x14ac:dyDescent="0.35">
      <c r="B31" s="74"/>
      <c r="C31" s="1"/>
      <c r="D31" s="81"/>
    </row>
    <row r="32" spans="1:17" ht="18" customHeight="1" x14ac:dyDescent="0.35">
      <c r="B32" s="68"/>
      <c r="D32" s="69"/>
    </row>
    <row r="33" spans="1:4" ht="18" customHeight="1" x14ac:dyDescent="0.35">
      <c r="A33" s="68">
        <v>3</v>
      </c>
      <c r="B33" s="68" t="s">
        <v>43</v>
      </c>
      <c r="D33" s="69"/>
    </row>
    <row r="34" spans="1:4" ht="18" customHeight="1" x14ac:dyDescent="0.35">
      <c r="B34" s="74" t="s">
        <v>39</v>
      </c>
      <c r="C34" t="s">
        <v>54</v>
      </c>
      <c r="D34" s="69"/>
    </row>
    <row r="35" spans="1:4" ht="18" customHeight="1" x14ac:dyDescent="0.35">
      <c r="B35" s="74"/>
      <c r="D35" s="69"/>
    </row>
    <row r="36" spans="1:4" ht="18" customHeight="1" x14ac:dyDescent="0.35">
      <c r="B36" s="68"/>
      <c r="C36" s="1" t="s">
        <v>39</v>
      </c>
      <c r="D36" s="69" t="s">
        <v>63</v>
      </c>
    </row>
    <row r="37" spans="1:4" ht="18" customHeight="1" x14ac:dyDescent="0.35">
      <c r="B37" s="68"/>
      <c r="C37" s="1" t="s">
        <v>39</v>
      </c>
      <c r="D37" s="69" t="s">
        <v>64</v>
      </c>
    </row>
    <row r="38" spans="1:4" ht="18" customHeight="1" x14ac:dyDescent="0.35">
      <c r="B38" s="68"/>
      <c r="C38" s="1" t="s">
        <v>39</v>
      </c>
      <c r="D38" t="s">
        <v>65</v>
      </c>
    </row>
    <row r="39" spans="1:4" ht="18" customHeight="1" x14ac:dyDescent="0.35">
      <c r="B39" s="68"/>
      <c r="C39" s="1" t="s">
        <v>39</v>
      </c>
      <c r="D39" s="69" t="s">
        <v>66</v>
      </c>
    </row>
    <row r="40" spans="1:4" ht="18" customHeight="1" x14ac:dyDescent="0.35">
      <c r="B40" s="68"/>
      <c r="C40" s="1" t="s">
        <v>39</v>
      </c>
      <c r="D40" s="69" t="s">
        <v>67</v>
      </c>
    </row>
    <row r="41" spans="1:4" ht="18" customHeight="1" x14ac:dyDescent="0.35">
      <c r="B41" s="68"/>
      <c r="C41" s="1" t="s">
        <v>39</v>
      </c>
      <c r="D41" s="81" t="s">
        <v>49</v>
      </c>
    </row>
    <row r="42" spans="1:4" ht="18" customHeight="1" x14ac:dyDescent="0.35">
      <c r="B42" s="68"/>
      <c r="C42" s="1"/>
    </row>
    <row r="43" spans="1:4" ht="31.2" customHeight="1" x14ac:dyDescent="0.3">
      <c r="B43" s="83" t="s">
        <v>39</v>
      </c>
      <c r="C43" s="84" t="s">
        <v>77</v>
      </c>
    </row>
    <row r="44" spans="1:4" ht="27.6" customHeight="1" x14ac:dyDescent="0.3">
      <c r="B44" s="83" t="s">
        <v>39</v>
      </c>
      <c r="C44" s="84" t="s">
        <v>78</v>
      </c>
    </row>
    <row r="45" spans="1:4" ht="18" customHeight="1" x14ac:dyDescent="0.35">
      <c r="B45" s="68"/>
      <c r="D45" s="69"/>
    </row>
    <row r="46" spans="1:4" ht="18" customHeight="1" x14ac:dyDescent="0.35">
      <c r="A46" s="68">
        <v>4</v>
      </c>
      <c r="B46" s="68" t="s">
        <v>44</v>
      </c>
      <c r="D46" s="69"/>
    </row>
    <row r="47" spans="1:4" ht="18" customHeight="1" x14ac:dyDescent="0.35">
      <c r="A47" s="68"/>
      <c r="B47" s="74" t="s">
        <v>39</v>
      </c>
      <c r="C47" t="s">
        <v>71</v>
      </c>
      <c r="D47" s="69"/>
    </row>
    <row r="48" spans="1:4" ht="18" customHeight="1" x14ac:dyDescent="0.35">
      <c r="A48" s="68"/>
      <c r="B48" s="68"/>
      <c r="D48" s="69"/>
    </row>
    <row r="49" spans="2:4" ht="18" customHeight="1" x14ac:dyDescent="0.35">
      <c r="C49" s="74" t="s">
        <v>39</v>
      </c>
      <c r="D49" s="69" t="s">
        <v>72</v>
      </c>
    </row>
    <row r="50" spans="2:4" ht="18" customHeight="1" x14ac:dyDescent="0.35">
      <c r="C50" s="74" t="s">
        <v>39</v>
      </c>
      <c r="D50" s="69" t="s">
        <v>70</v>
      </c>
    </row>
    <row r="51" spans="2:4" ht="18" customHeight="1" x14ac:dyDescent="0.35">
      <c r="C51" s="74" t="s">
        <v>39</v>
      </c>
      <c r="D51" s="69" t="s">
        <v>69</v>
      </c>
    </row>
    <row r="52" spans="2:4" ht="18" customHeight="1" x14ac:dyDescent="0.35">
      <c r="C52" s="74" t="s">
        <v>39</v>
      </c>
      <c r="D52" s="81" t="s">
        <v>49</v>
      </c>
    </row>
    <row r="53" spans="2:4" ht="18" customHeight="1" x14ac:dyDescent="0.35">
      <c r="B53" s="74"/>
      <c r="D53" s="69"/>
    </row>
    <row r="54" spans="2:4" ht="18" customHeight="1" x14ac:dyDescent="0.35">
      <c r="B54" s="74"/>
      <c r="C54" t="s">
        <v>56</v>
      </c>
      <c r="D54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6" sqref="B6:B10"/>
    </sheetView>
  </sheetViews>
  <sheetFormatPr defaultColWidth="43.5546875" defaultRowHeight="13.8" x14ac:dyDescent="0.3"/>
  <cols>
    <col min="1" max="1" width="2.88671875" style="2" customWidth="1"/>
    <col min="2" max="2" width="34.6640625" style="2" customWidth="1"/>
    <col min="3" max="14" width="7.6640625" style="2" customWidth="1"/>
    <col min="15" max="15" width="9" style="2" customWidth="1"/>
    <col min="16" max="16" width="25.77734375" style="2" customWidth="1"/>
    <col min="17" max="18" width="9" style="2" customWidth="1"/>
    <col min="19" max="19" width="9.5546875" style="2" customWidth="1"/>
    <col min="20" max="16384" width="43.5546875" style="2"/>
  </cols>
  <sheetData>
    <row r="1" spans="1:17" ht="15" customHeight="1" x14ac:dyDescent="0.3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5" t="s">
        <v>18</v>
      </c>
    </row>
    <row r="2" spans="1:17" ht="24.9" customHeight="1" x14ac:dyDescent="0.3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5"/>
    </row>
    <row r="3" spans="1:17" ht="14.4" x14ac:dyDescent="0.3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7" ht="14.4" x14ac:dyDescent="0.3">
      <c r="B4" s="32"/>
      <c r="C4" s="33">
        <v>1</v>
      </c>
      <c r="D4" s="33">
        <v>2</v>
      </c>
      <c r="E4" s="33">
        <v>3</v>
      </c>
      <c r="F4" s="33">
        <v>4</v>
      </c>
      <c r="G4" s="33">
        <v>5</v>
      </c>
      <c r="H4" s="33">
        <v>6</v>
      </c>
      <c r="I4" s="33">
        <v>7</v>
      </c>
      <c r="J4" s="33">
        <v>8</v>
      </c>
      <c r="K4" s="33">
        <v>9</v>
      </c>
      <c r="L4" s="33">
        <v>10</v>
      </c>
      <c r="M4" s="33">
        <v>11</v>
      </c>
      <c r="N4" s="33">
        <v>12</v>
      </c>
      <c r="O4" s="33" t="s">
        <v>1</v>
      </c>
    </row>
    <row r="5" spans="1:17" ht="14.4" x14ac:dyDescent="0.3">
      <c r="A5" s="22" t="s">
        <v>10</v>
      </c>
      <c r="B5" s="22"/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7"/>
    </row>
    <row r="6" spans="1:17" ht="12.75" customHeight="1" x14ac:dyDescent="0.3">
      <c r="A6" s="31"/>
      <c r="B6" s="61" t="s">
        <v>80</v>
      </c>
      <c r="C6" s="119">
        <v>700</v>
      </c>
      <c r="D6" s="119">
        <v>700</v>
      </c>
      <c r="E6" s="119">
        <v>700</v>
      </c>
      <c r="F6" s="119">
        <v>700</v>
      </c>
      <c r="G6" s="119">
        <v>700</v>
      </c>
      <c r="H6" s="119">
        <v>700</v>
      </c>
      <c r="I6" s="119">
        <v>700</v>
      </c>
      <c r="J6" s="119">
        <v>700</v>
      </c>
      <c r="K6" s="119">
        <v>700</v>
      </c>
      <c r="L6" s="119">
        <v>700</v>
      </c>
      <c r="M6" s="119">
        <v>700</v>
      </c>
      <c r="N6" s="119">
        <v>700</v>
      </c>
      <c r="O6" s="114">
        <f>SUM(C6:N6)</f>
        <v>8400</v>
      </c>
    </row>
    <row r="7" spans="1:17" ht="12.75" customHeight="1" x14ac:dyDescent="0.3">
      <c r="A7" s="31"/>
      <c r="B7" s="61" t="s">
        <v>81</v>
      </c>
      <c r="C7" s="119">
        <v>300</v>
      </c>
      <c r="D7" s="119">
        <v>300</v>
      </c>
      <c r="E7" s="119">
        <v>300</v>
      </c>
      <c r="F7" s="119">
        <v>300</v>
      </c>
      <c r="G7" s="119">
        <v>300</v>
      </c>
      <c r="H7" s="119">
        <v>300</v>
      </c>
      <c r="I7" s="119">
        <v>300</v>
      </c>
      <c r="J7" s="119">
        <v>300</v>
      </c>
      <c r="K7" s="119">
        <v>300</v>
      </c>
      <c r="L7" s="119">
        <v>300</v>
      </c>
      <c r="M7" s="119">
        <v>300</v>
      </c>
      <c r="N7" s="119">
        <v>300</v>
      </c>
      <c r="O7" s="114">
        <f t="shared" ref="O7:O8" si="0">SUM(C7:N7)</f>
        <v>3600</v>
      </c>
    </row>
    <row r="8" spans="1:17" ht="12.75" customHeight="1" x14ac:dyDescent="0.3">
      <c r="A8" s="31"/>
      <c r="B8" s="61" t="s">
        <v>79</v>
      </c>
      <c r="C8" s="119">
        <v>400</v>
      </c>
      <c r="D8" s="119">
        <v>400</v>
      </c>
      <c r="E8" s="119">
        <v>400</v>
      </c>
      <c r="F8" s="119">
        <v>400</v>
      </c>
      <c r="G8" s="119">
        <v>400</v>
      </c>
      <c r="H8" s="119">
        <v>400</v>
      </c>
      <c r="I8" s="119">
        <v>400</v>
      </c>
      <c r="J8" s="119">
        <v>400</v>
      </c>
      <c r="K8" s="119">
        <v>400</v>
      </c>
      <c r="L8" s="119">
        <v>400</v>
      </c>
      <c r="M8" s="119">
        <v>400</v>
      </c>
      <c r="N8" s="119">
        <v>400</v>
      </c>
      <c r="O8" s="114">
        <f t="shared" si="0"/>
        <v>4800</v>
      </c>
    </row>
    <row r="9" spans="1:17" ht="12.75" customHeight="1" x14ac:dyDescent="0.3">
      <c r="A9" s="31"/>
      <c r="B9" s="61" t="s">
        <v>82</v>
      </c>
      <c r="C9" s="119">
        <v>600</v>
      </c>
      <c r="D9" s="119">
        <v>600</v>
      </c>
      <c r="E9" s="119">
        <v>600</v>
      </c>
      <c r="F9" s="119">
        <v>600</v>
      </c>
      <c r="G9" s="119">
        <v>600</v>
      </c>
      <c r="H9" s="119">
        <v>600</v>
      </c>
      <c r="I9" s="119">
        <v>600</v>
      </c>
      <c r="J9" s="119">
        <v>600</v>
      </c>
      <c r="K9" s="119">
        <v>600</v>
      </c>
      <c r="L9" s="119">
        <v>600</v>
      </c>
      <c r="M9" s="119">
        <v>600</v>
      </c>
      <c r="N9" s="119">
        <v>600</v>
      </c>
      <c r="O9" s="114">
        <f t="shared" ref="O9:O10" si="1">SUM(C9:N9)</f>
        <v>7200</v>
      </c>
    </row>
    <row r="10" spans="1:17" ht="12.75" customHeight="1" x14ac:dyDescent="0.3">
      <c r="A10" s="31"/>
      <c r="B10" s="61" t="s">
        <v>83</v>
      </c>
      <c r="C10" s="119">
        <v>200</v>
      </c>
      <c r="D10" s="119">
        <v>200</v>
      </c>
      <c r="E10" s="119">
        <v>200</v>
      </c>
      <c r="F10" s="119">
        <v>200</v>
      </c>
      <c r="G10" s="119">
        <v>200</v>
      </c>
      <c r="H10" s="119">
        <v>200</v>
      </c>
      <c r="I10" s="119">
        <v>200</v>
      </c>
      <c r="J10" s="119">
        <v>200</v>
      </c>
      <c r="K10" s="119">
        <v>200</v>
      </c>
      <c r="L10" s="119">
        <v>200</v>
      </c>
      <c r="M10" s="119">
        <v>200</v>
      </c>
      <c r="N10" s="119">
        <v>200</v>
      </c>
      <c r="O10" s="114">
        <f t="shared" si="1"/>
        <v>2400</v>
      </c>
    </row>
    <row r="11" spans="1:17" ht="14.4" x14ac:dyDescent="0.3">
      <c r="A11" s="22" t="s">
        <v>31</v>
      </c>
      <c r="B11" s="22"/>
      <c r="C11" s="114">
        <f>SUM(C6:C10)</f>
        <v>2200</v>
      </c>
      <c r="D11" s="114">
        <f t="shared" ref="D11:N11" si="2">SUM(D6:D10)</f>
        <v>2200</v>
      </c>
      <c r="E11" s="114">
        <f t="shared" si="2"/>
        <v>2200</v>
      </c>
      <c r="F11" s="114">
        <f t="shared" si="2"/>
        <v>2200</v>
      </c>
      <c r="G11" s="114">
        <f t="shared" si="2"/>
        <v>2200</v>
      </c>
      <c r="H11" s="114">
        <f t="shared" si="2"/>
        <v>2200</v>
      </c>
      <c r="I11" s="114">
        <f t="shared" si="2"/>
        <v>2200</v>
      </c>
      <c r="J11" s="114">
        <f t="shared" si="2"/>
        <v>2200</v>
      </c>
      <c r="K11" s="114">
        <f t="shared" si="2"/>
        <v>2200</v>
      </c>
      <c r="L11" s="114">
        <f t="shared" si="2"/>
        <v>2200</v>
      </c>
      <c r="M11" s="114">
        <f t="shared" si="2"/>
        <v>2200</v>
      </c>
      <c r="N11" s="114">
        <f t="shared" si="2"/>
        <v>2200</v>
      </c>
      <c r="O11" s="114">
        <f>SUM(C11:N11)</f>
        <v>26400</v>
      </c>
      <c r="Q11" s="8"/>
    </row>
    <row r="12" spans="1:17" ht="4.5" customHeight="1" x14ac:dyDescent="0.3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1"/>
    </row>
    <row r="13" spans="1:17" ht="14.4" x14ac:dyDescent="0.3">
      <c r="A13" s="25" t="s">
        <v>26</v>
      </c>
      <c r="B13" s="25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</row>
    <row r="14" spans="1:17" ht="12.75" customHeight="1" x14ac:dyDescent="0.3">
      <c r="A14" s="31"/>
      <c r="B14" s="61" t="s">
        <v>80</v>
      </c>
      <c r="C14" s="119">
        <v>700</v>
      </c>
      <c r="D14" s="119">
        <v>700</v>
      </c>
      <c r="E14" s="119">
        <v>700</v>
      </c>
      <c r="F14" s="119">
        <v>700</v>
      </c>
      <c r="G14" s="119">
        <v>700</v>
      </c>
      <c r="H14" s="119">
        <v>700</v>
      </c>
      <c r="I14" s="119">
        <v>700</v>
      </c>
      <c r="J14" s="119">
        <v>700</v>
      </c>
      <c r="K14" s="119">
        <v>700</v>
      </c>
      <c r="L14" s="119">
        <v>700</v>
      </c>
      <c r="M14" s="119">
        <v>700</v>
      </c>
      <c r="N14" s="119">
        <v>700</v>
      </c>
      <c r="O14" s="118">
        <f>SUM(C14:N14)</f>
        <v>8400</v>
      </c>
    </row>
    <row r="15" spans="1:17" ht="12.75" customHeight="1" x14ac:dyDescent="0.3">
      <c r="A15" s="31"/>
      <c r="B15" s="61" t="s">
        <v>81</v>
      </c>
      <c r="C15" s="119">
        <v>300</v>
      </c>
      <c r="D15" s="119">
        <v>300</v>
      </c>
      <c r="E15" s="119">
        <v>300</v>
      </c>
      <c r="F15" s="119">
        <v>300</v>
      </c>
      <c r="G15" s="119">
        <v>300</v>
      </c>
      <c r="H15" s="119">
        <v>300</v>
      </c>
      <c r="I15" s="119">
        <v>300</v>
      </c>
      <c r="J15" s="119">
        <v>300</v>
      </c>
      <c r="K15" s="119">
        <v>300</v>
      </c>
      <c r="L15" s="119">
        <v>300</v>
      </c>
      <c r="M15" s="119">
        <v>300</v>
      </c>
      <c r="N15" s="119">
        <v>300</v>
      </c>
      <c r="O15" s="118">
        <f>SUM(C15:N15)</f>
        <v>3600</v>
      </c>
    </row>
    <row r="16" spans="1:17" ht="12.75" customHeight="1" x14ac:dyDescent="0.3">
      <c r="A16" s="31"/>
      <c r="B16" s="61" t="s">
        <v>79</v>
      </c>
      <c r="C16" s="119">
        <v>400</v>
      </c>
      <c r="D16" s="119">
        <v>400</v>
      </c>
      <c r="E16" s="119">
        <v>400</v>
      </c>
      <c r="F16" s="119">
        <v>400</v>
      </c>
      <c r="G16" s="119">
        <v>400</v>
      </c>
      <c r="H16" s="119">
        <v>400</v>
      </c>
      <c r="I16" s="119">
        <v>400</v>
      </c>
      <c r="J16" s="119">
        <v>400</v>
      </c>
      <c r="K16" s="119">
        <v>400</v>
      </c>
      <c r="L16" s="119">
        <v>400</v>
      </c>
      <c r="M16" s="119">
        <v>400</v>
      </c>
      <c r="N16" s="119">
        <v>400</v>
      </c>
      <c r="O16" s="118">
        <f t="shared" ref="O16" si="3">SUM(C16:N16)</f>
        <v>4800</v>
      </c>
    </row>
    <row r="17" spans="1:15" ht="12.75" customHeight="1" x14ac:dyDescent="0.3">
      <c r="A17" s="31"/>
      <c r="B17" s="61" t="s">
        <v>82</v>
      </c>
      <c r="C17" s="119">
        <v>600</v>
      </c>
      <c r="D17" s="119">
        <v>600</v>
      </c>
      <c r="E17" s="119">
        <v>600</v>
      </c>
      <c r="F17" s="119">
        <v>600</v>
      </c>
      <c r="G17" s="119">
        <v>600</v>
      </c>
      <c r="H17" s="119">
        <v>600</v>
      </c>
      <c r="I17" s="119">
        <v>600</v>
      </c>
      <c r="J17" s="119">
        <v>600</v>
      </c>
      <c r="K17" s="119">
        <v>600</v>
      </c>
      <c r="L17" s="119">
        <v>600</v>
      </c>
      <c r="M17" s="119">
        <v>600</v>
      </c>
      <c r="N17" s="119">
        <v>600</v>
      </c>
      <c r="O17" s="118">
        <f t="shared" ref="O17:O19" si="4">SUM(C17:N17)</f>
        <v>7200</v>
      </c>
    </row>
    <row r="18" spans="1:15" ht="12.75" customHeight="1" x14ac:dyDescent="0.3">
      <c r="A18" s="31"/>
      <c r="B18" s="61" t="s">
        <v>83</v>
      </c>
      <c r="C18" s="119">
        <v>200</v>
      </c>
      <c r="D18" s="119">
        <v>200</v>
      </c>
      <c r="E18" s="119">
        <v>200</v>
      </c>
      <c r="F18" s="119">
        <v>200</v>
      </c>
      <c r="G18" s="119">
        <v>200</v>
      </c>
      <c r="H18" s="119">
        <v>200</v>
      </c>
      <c r="I18" s="119">
        <v>200</v>
      </c>
      <c r="J18" s="119">
        <v>200</v>
      </c>
      <c r="K18" s="119">
        <v>200</v>
      </c>
      <c r="L18" s="119">
        <v>200</v>
      </c>
      <c r="M18" s="119">
        <v>200</v>
      </c>
      <c r="N18" s="119">
        <v>200</v>
      </c>
      <c r="O18" s="118">
        <f t="shared" si="4"/>
        <v>2400</v>
      </c>
    </row>
    <row r="19" spans="1:15" ht="14.4" x14ac:dyDescent="0.3">
      <c r="A19" s="25" t="s">
        <v>30</v>
      </c>
      <c r="B19" s="25"/>
      <c r="C19" s="118">
        <f>SUM(C14:C18)</f>
        <v>2200</v>
      </c>
      <c r="D19" s="118">
        <f t="shared" ref="D19:N19" si="5">SUM(D14:D18)</f>
        <v>2200</v>
      </c>
      <c r="E19" s="118">
        <f t="shared" si="5"/>
        <v>2200</v>
      </c>
      <c r="F19" s="118">
        <f t="shared" si="5"/>
        <v>2200</v>
      </c>
      <c r="G19" s="118">
        <f t="shared" si="5"/>
        <v>2200</v>
      </c>
      <c r="H19" s="118">
        <f t="shared" si="5"/>
        <v>2200</v>
      </c>
      <c r="I19" s="118">
        <f t="shared" si="5"/>
        <v>2200</v>
      </c>
      <c r="J19" s="118">
        <f t="shared" si="5"/>
        <v>2200</v>
      </c>
      <c r="K19" s="118">
        <f t="shared" si="5"/>
        <v>2200</v>
      </c>
      <c r="L19" s="118">
        <f t="shared" si="5"/>
        <v>2200</v>
      </c>
      <c r="M19" s="118">
        <f t="shared" si="5"/>
        <v>2200</v>
      </c>
      <c r="N19" s="118">
        <f t="shared" si="5"/>
        <v>2200</v>
      </c>
      <c r="O19" s="118">
        <f t="shared" si="4"/>
        <v>26400</v>
      </c>
    </row>
    <row r="20" spans="1:15" x14ac:dyDescent="0.3">
      <c r="G20" s="15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/>
  </sheetPr>
  <dimension ref="A1:R47"/>
  <sheetViews>
    <sheetView tabSelected="1" zoomScale="110" zoomScaleNormal="110" workbookViewId="0">
      <pane xSplit="4" ySplit="5" topLeftCell="E27" activePane="bottomRight" state="frozen"/>
      <selection pane="topRight" activeCell="D1" sqref="D1"/>
      <selection pane="bottomLeft" activeCell="A6" sqref="A6"/>
      <selection pane="bottomRight" activeCell="F26" sqref="F26:P26"/>
    </sheetView>
  </sheetViews>
  <sheetFormatPr defaultColWidth="9.109375" defaultRowHeight="13.8" x14ac:dyDescent="0.3"/>
  <cols>
    <col min="1" max="1" width="2.88671875" style="2" customWidth="1"/>
    <col min="2" max="2" width="57.109375" style="2" customWidth="1"/>
    <col min="3" max="3" width="15.88671875" style="2" customWidth="1"/>
    <col min="4" max="4" width="0.21875" style="2" customWidth="1"/>
    <col min="5" max="16" width="7.88671875" style="2" customWidth="1"/>
    <col min="17" max="17" width="8.88671875" style="2" customWidth="1"/>
    <col min="18" max="16384" width="9.109375" style="2"/>
  </cols>
  <sheetData>
    <row r="1" spans="1:18" ht="15" customHeight="1" x14ac:dyDescent="0.3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5"/>
    </row>
    <row r="2" spans="1:18" ht="24.9" customHeight="1" x14ac:dyDescent="0.3">
      <c r="A2" s="96" t="s">
        <v>21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5"/>
    </row>
    <row r="3" spans="1:18" ht="15" customHeight="1" x14ac:dyDescent="0.3">
      <c r="A3" s="99" t="s">
        <v>20</v>
      </c>
      <c r="B3" s="99"/>
      <c r="C3" s="52"/>
      <c r="D3" s="94"/>
      <c r="E3" s="100" t="s">
        <v>0</v>
      </c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8" x14ac:dyDescent="0.3">
      <c r="B4" s="30"/>
      <c r="C4" s="10"/>
      <c r="D4" s="95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2" t="s">
        <v>1</v>
      </c>
    </row>
    <row r="5" spans="1:18" ht="34.200000000000003" customHeight="1" x14ac:dyDescent="0.3">
      <c r="A5" s="9" t="s">
        <v>11</v>
      </c>
      <c r="B5" s="9"/>
      <c r="C5" s="66" t="s">
        <v>37</v>
      </c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8" x14ac:dyDescent="0.3">
      <c r="A6" s="31"/>
      <c r="B6" s="61" t="s">
        <v>80</v>
      </c>
      <c r="C6" s="38">
        <v>3</v>
      </c>
      <c r="D6" s="95"/>
      <c r="E6" s="14">
        <f>$C$6*'წარმოების - გაყიდვების პროგნოზი'!C6</f>
        <v>2100</v>
      </c>
      <c r="F6" s="14">
        <f>$C$6*'წარმოების - გაყიდვების პროგნოზი'!D6</f>
        <v>2100</v>
      </c>
      <c r="G6" s="14">
        <f>$C$6*'წარმოების - გაყიდვების პროგნოზი'!E6</f>
        <v>2100</v>
      </c>
      <c r="H6" s="14">
        <f>$C$6*'წარმოების - გაყიდვების პროგნოზი'!F6</f>
        <v>2100</v>
      </c>
      <c r="I6" s="14">
        <f>$C$6*'წარმოების - გაყიდვების პროგნოზი'!G6</f>
        <v>2100</v>
      </c>
      <c r="J6" s="14">
        <f>$C$6*'წარმოების - გაყიდვების პროგნოზი'!H6</f>
        <v>2100</v>
      </c>
      <c r="K6" s="14">
        <f>$C$6*'წარმოების - გაყიდვების პროგნოზი'!I6</f>
        <v>2100</v>
      </c>
      <c r="L6" s="14">
        <f>$C$6*'წარმოების - გაყიდვების პროგნოზი'!J6</f>
        <v>2100</v>
      </c>
      <c r="M6" s="14">
        <f>$C$6*'წარმოების - გაყიდვების პროგნოზი'!K6</f>
        <v>2100</v>
      </c>
      <c r="N6" s="14">
        <f>$C$6*'წარმოების - გაყიდვების პროგნოზი'!L6</f>
        <v>2100</v>
      </c>
      <c r="O6" s="14">
        <f>$C$6*'წარმოების - გაყიდვების პროგნოზი'!M6</f>
        <v>2100</v>
      </c>
      <c r="P6" s="14">
        <f>$C$6*'წარმოების - გაყიდვების პროგნოზი'!N6</f>
        <v>2100</v>
      </c>
      <c r="Q6" s="19">
        <f>SUM(E6:P6)</f>
        <v>25200</v>
      </c>
    </row>
    <row r="7" spans="1:18" x14ac:dyDescent="0.3">
      <c r="A7" s="31"/>
      <c r="B7" s="61" t="s">
        <v>81</v>
      </c>
      <c r="C7" s="38">
        <v>4</v>
      </c>
      <c r="D7" s="95"/>
      <c r="E7" s="14">
        <f>$C$7*'წარმოების - გაყიდვების პროგნოზი'!C7</f>
        <v>1200</v>
      </c>
      <c r="F7" s="14">
        <f>$C$7*'წარმოების - გაყიდვების პროგნოზი'!D7</f>
        <v>1200</v>
      </c>
      <c r="G7" s="14">
        <f>$C$7*'წარმოების - გაყიდვების პროგნოზი'!E7</f>
        <v>1200</v>
      </c>
      <c r="H7" s="14">
        <f>$C$7*'წარმოების - გაყიდვების პროგნოზი'!F7</f>
        <v>1200</v>
      </c>
      <c r="I7" s="14">
        <f>$C$7*'წარმოების - გაყიდვების პროგნოზი'!G7</f>
        <v>1200</v>
      </c>
      <c r="J7" s="14">
        <f>$C$7*'წარმოების - გაყიდვების პროგნოზი'!H7</f>
        <v>1200</v>
      </c>
      <c r="K7" s="14">
        <f>$C$7*'წარმოების - გაყიდვების პროგნოზი'!I7</f>
        <v>1200</v>
      </c>
      <c r="L7" s="14">
        <f>$C$7*'წარმოების - გაყიდვების პროგნოზი'!J7</f>
        <v>1200</v>
      </c>
      <c r="M7" s="14">
        <f>$C$7*'წარმოების - გაყიდვების პროგნოზი'!K7</f>
        <v>1200</v>
      </c>
      <c r="N7" s="14">
        <f>$C$7*'წარმოების - გაყიდვების პროგნოზი'!L7</f>
        <v>1200</v>
      </c>
      <c r="O7" s="14">
        <f>$C$7*'წარმოების - გაყიდვების პროგნოზი'!M7</f>
        <v>1200</v>
      </c>
      <c r="P7" s="14">
        <f>$C$7*'წარმოების - გაყიდვების პროგნოზი'!N7</f>
        <v>1200</v>
      </c>
      <c r="Q7" s="19">
        <f t="shared" ref="Q7:Q10" si="0">SUM(E7:P7)</f>
        <v>14400</v>
      </c>
    </row>
    <row r="8" spans="1:18" x14ac:dyDescent="0.3">
      <c r="A8" s="31"/>
      <c r="B8" s="61" t="s">
        <v>79</v>
      </c>
      <c r="C8" s="38">
        <v>3</v>
      </c>
      <c r="D8" s="95"/>
      <c r="E8" s="14">
        <f>$C$8*'წარმოების - გაყიდვების პროგნოზი'!C8</f>
        <v>1200</v>
      </c>
      <c r="F8" s="14">
        <f>$C$8*'წარმოების - გაყიდვების პროგნოზი'!D8</f>
        <v>1200</v>
      </c>
      <c r="G8" s="14">
        <f>$C$8*'წარმოების - გაყიდვების პროგნოზი'!E8</f>
        <v>1200</v>
      </c>
      <c r="H8" s="14">
        <f>$C$8*'წარმოების - გაყიდვების პროგნოზი'!F8</f>
        <v>1200</v>
      </c>
      <c r="I8" s="14">
        <f>$C$8*'წარმოების - გაყიდვების პროგნოზი'!G8</f>
        <v>1200</v>
      </c>
      <c r="J8" s="14">
        <f>$C$8*'წარმოების - გაყიდვების პროგნოზი'!H8</f>
        <v>1200</v>
      </c>
      <c r="K8" s="14">
        <f>$C$8*'წარმოების - გაყიდვების პროგნოზი'!I8</f>
        <v>1200</v>
      </c>
      <c r="L8" s="14">
        <f>$C$8*'წარმოების - გაყიდვების პროგნოზი'!J8</f>
        <v>1200</v>
      </c>
      <c r="M8" s="14">
        <f>$C$8*'წარმოების - გაყიდვების პროგნოზი'!K8</f>
        <v>1200</v>
      </c>
      <c r="N8" s="14">
        <f>$C$8*'წარმოების - გაყიდვების პროგნოზი'!L8</f>
        <v>1200</v>
      </c>
      <c r="O8" s="14">
        <f>$C$8*'წარმოების - გაყიდვების პროგნოზი'!M8</f>
        <v>1200</v>
      </c>
      <c r="P8" s="14">
        <f>$C$8*'წარმოების - გაყიდვების პროგნოზი'!N8</f>
        <v>1200</v>
      </c>
      <c r="Q8" s="19">
        <f t="shared" si="0"/>
        <v>14400</v>
      </c>
    </row>
    <row r="9" spans="1:18" x14ac:dyDescent="0.3">
      <c r="A9" s="31"/>
      <c r="B9" s="61" t="s">
        <v>82</v>
      </c>
      <c r="C9" s="38">
        <v>2</v>
      </c>
      <c r="D9" s="95"/>
      <c r="E9" s="14">
        <f>$C$9*'წარმოების - გაყიდვების პროგნოზი'!C9</f>
        <v>1200</v>
      </c>
      <c r="F9" s="14">
        <f>$C$9*'წარმოების - გაყიდვების პროგნოზი'!D9</f>
        <v>1200</v>
      </c>
      <c r="G9" s="14">
        <f>$C$9*'წარმოების - გაყიდვების პროგნოზი'!E9</f>
        <v>1200</v>
      </c>
      <c r="H9" s="14">
        <f>$C$9*'წარმოების - გაყიდვების პროგნოზი'!F9</f>
        <v>1200</v>
      </c>
      <c r="I9" s="14">
        <f>$C$9*'წარმოების - გაყიდვების პროგნოზი'!G9</f>
        <v>1200</v>
      </c>
      <c r="J9" s="14">
        <f>$C$9*'წარმოების - გაყიდვების პროგნოზი'!H9</f>
        <v>1200</v>
      </c>
      <c r="K9" s="14">
        <f>$C$9*'წარმოების - გაყიდვების პროგნოზი'!I9</f>
        <v>1200</v>
      </c>
      <c r="L9" s="14">
        <f>$C$9*'წარმოების - გაყიდვების პროგნოზი'!J9</f>
        <v>1200</v>
      </c>
      <c r="M9" s="14">
        <f>$C$9*'წარმოების - გაყიდვების პროგნოზი'!K9</f>
        <v>1200</v>
      </c>
      <c r="N9" s="14">
        <f>$C$9*'წარმოების - გაყიდვების პროგნოზი'!L9</f>
        <v>1200</v>
      </c>
      <c r="O9" s="14">
        <f>$C$9*'წარმოების - გაყიდვების პროგნოზი'!M9</f>
        <v>1200</v>
      </c>
      <c r="P9" s="14">
        <f>$C$9*'წარმოების - გაყიდვების პროგნოზი'!N9</f>
        <v>1200</v>
      </c>
      <c r="Q9" s="19">
        <f t="shared" si="0"/>
        <v>14400</v>
      </c>
    </row>
    <row r="10" spans="1:18" x14ac:dyDescent="0.3">
      <c r="A10" s="31"/>
      <c r="B10" s="61" t="s">
        <v>83</v>
      </c>
      <c r="C10" s="38">
        <v>1.5</v>
      </c>
      <c r="D10" s="95"/>
      <c r="E10" s="14">
        <f>$C$10*'წარმოების - გაყიდვების პროგნოზი'!C10</f>
        <v>300</v>
      </c>
      <c r="F10" s="14">
        <f>$C$10*'წარმოების - გაყიდვების პროგნოზი'!D10</f>
        <v>300</v>
      </c>
      <c r="G10" s="14">
        <f>$C$10*'წარმოების - გაყიდვების პროგნოზი'!E10</f>
        <v>300</v>
      </c>
      <c r="H10" s="14">
        <f>$C$10*'წარმოების - გაყიდვების პროგნოზი'!F10</f>
        <v>300</v>
      </c>
      <c r="I10" s="14">
        <f>$C$10*'წარმოების - გაყიდვების პროგნოზი'!G10</f>
        <v>300</v>
      </c>
      <c r="J10" s="14">
        <f>$C$10*'წარმოების - გაყიდვების პროგნოზი'!H10</f>
        <v>300</v>
      </c>
      <c r="K10" s="14">
        <f>$C$10*'წარმოების - გაყიდვების პროგნოზი'!I10</f>
        <v>300</v>
      </c>
      <c r="L10" s="14">
        <f>$C$10*'წარმოების - გაყიდვების პროგნოზი'!J10</f>
        <v>300</v>
      </c>
      <c r="M10" s="14">
        <f>$C$10*'წარმოების - გაყიდვების პროგნოზი'!K10</f>
        <v>300</v>
      </c>
      <c r="N10" s="14">
        <f>$C$10*'წარმოების - გაყიდვების პროგნოზი'!L10</f>
        <v>300</v>
      </c>
      <c r="O10" s="14">
        <f>$C$10*'წარმოების - გაყიდვების პროგნოზი'!M10</f>
        <v>300</v>
      </c>
      <c r="P10" s="14">
        <f>$C$10*'წარმოების - გაყიდვების პროგნოზი'!N10</f>
        <v>300</v>
      </c>
      <c r="Q10" s="19">
        <f t="shared" si="0"/>
        <v>3600</v>
      </c>
    </row>
    <row r="11" spans="1:18" x14ac:dyDescent="0.3">
      <c r="A11" s="9" t="s">
        <v>12</v>
      </c>
      <c r="B11" s="9"/>
      <c r="C11" s="37"/>
      <c r="D11" s="95"/>
      <c r="E11" s="19">
        <f>SUM(E6:E10)</f>
        <v>6000</v>
      </c>
      <c r="F11" s="19">
        <f t="shared" ref="F11:P11" si="1">SUM(F6:F10)</f>
        <v>6000</v>
      </c>
      <c r="G11" s="19">
        <f t="shared" si="1"/>
        <v>6000</v>
      </c>
      <c r="H11" s="19">
        <f t="shared" si="1"/>
        <v>6000</v>
      </c>
      <c r="I11" s="19">
        <f t="shared" si="1"/>
        <v>6000</v>
      </c>
      <c r="J11" s="19">
        <f t="shared" si="1"/>
        <v>6000</v>
      </c>
      <c r="K11" s="19">
        <f t="shared" si="1"/>
        <v>6000</v>
      </c>
      <c r="L11" s="19">
        <f t="shared" si="1"/>
        <v>6000</v>
      </c>
      <c r="M11" s="19">
        <f t="shared" si="1"/>
        <v>6000</v>
      </c>
      <c r="N11" s="19">
        <f t="shared" si="1"/>
        <v>6000</v>
      </c>
      <c r="O11" s="19">
        <f t="shared" si="1"/>
        <v>6000</v>
      </c>
      <c r="P11" s="19">
        <f t="shared" si="1"/>
        <v>6000</v>
      </c>
      <c r="Q11" s="19">
        <f>SUM(E11:P11)</f>
        <v>72000</v>
      </c>
    </row>
    <row r="12" spans="1:18" ht="12.75" customHeight="1" x14ac:dyDescent="0.3">
      <c r="B12" s="11"/>
      <c r="C12" s="39"/>
      <c r="D12" s="9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8" ht="37.799999999999997" customHeight="1" x14ac:dyDescent="0.3">
      <c r="A13" s="47" t="s">
        <v>9</v>
      </c>
      <c r="B13" s="47"/>
      <c r="C13" s="67" t="s">
        <v>68</v>
      </c>
      <c r="D13" s="95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</row>
    <row r="14" spans="1:18" x14ac:dyDescent="0.3">
      <c r="A14" s="31"/>
      <c r="B14" s="61" t="s">
        <v>88</v>
      </c>
      <c r="C14" s="38">
        <v>1.95</v>
      </c>
      <c r="D14" s="95"/>
      <c r="E14" s="129">
        <f>$C$14*'წარმოების - გაყიდვების პროგნოზი'!C14</f>
        <v>1365</v>
      </c>
      <c r="F14" s="129">
        <f>$C$14*'წარმოების - გაყიდვების პროგნოზი'!D14</f>
        <v>1365</v>
      </c>
      <c r="G14" s="129">
        <f>$C$14*'წარმოების - გაყიდვების პროგნოზი'!E14</f>
        <v>1365</v>
      </c>
      <c r="H14" s="129">
        <f>$C$14*'წარმოების - გაყიდვების პროგნოზი'!F14</f>
        <v>1365</v>
      </c>
      <c r="I14" s="129">
        <f>$C$14*'წარმოების - გაყიდვების პროგნოზი'!G14</f>
        <v>1365</v>
      </c>
      <c r="J14" s="129">
        <f>$C$14*'წარმოების - გაყიდვების პროგნოზი'!H14</f>
        <v>1365</v>
      </c>
      <c r="K14" s="129">
        <f>$C$14*'წარმოების - გაყიდვების პროგნოზი'!I14</f>
        <v>1365</v>
      </c>
      <c r="L14" s="129">
        <f>$C$14*'წარმოების - გაყიდვების პროგნოზი'!J14</f>
        <v>1365</v>
      </c>
      <c r="M14" s="129">
        <f>$C$14*'წარმოების - გაყიდვების პროგნოზი'!K14</f>
        <v>1365</v>
      </c>
      <c r="N14" s="129">
        <f>$C$14*'წარმოების - გაყიდვების პროგნოზი'!L14</f>
        <v>1365</v>
      </c>
      <c r="O14" s="129">
        <f>$C$14*'წარმოების - გაყიდვების პროგნოზი'!M14</f>
        <v>1365</v>
      </c>
      <c r="P14" s="129">
        <f>$C$14*'წარმოების - გაყიდვების პროგნოზი'!N14</f>
        <v>1365</v>
      </c>
      <c r="Q14" s="48">
        <f>SUM(E14:P14)</f>
        <v>16380</v>
      </c>
    </row>
    <row r="15" spans="1:18" x14ac:dyDescent="0.3">
      <c r="A15" s="31"/>
      <c r="B15" s="61" t="s">
        <v>89</v>
      </c>
      <c r="C15" s="38">
        <v>2.09</v>
      </c>
      <c r="D15" s="95"/>
      <c r="E15" s="129">
        <f>$C$15*'წარმოების - გაყიდვების პროგნოზი'!C15</f>
        <v>627</v>
      </c>
      <c r="F15" s="129">
        <f>$C$15*'წარმოების - გაყიდვების პროგნოზი'!D15</f>
        <v>627</v>
      </c>
      <c r="G15" s="129">
        <f>$C$15*'წარმოების - გაყიდვების პროგნოზი'!E15</f>
        <v>627</v>
      </c>
      <c r="H15" s="129">
        <f>$C$15*'წარმოების - გაყიდვების პროგნოზი'!F15</f>
        <v>627</v>
      </c>
      <c r="I15" s="129">
        <f>$C$15*'წარმოების - გაყიდვების პროგნოზი'!G15</f>
        <v>627</v>
      </c>
      <c r="J15" s="129">
        <f>$C$15*'წარმოების - გაყიდვების პროგნოზი'!H15</f>
        <v>627</v>
      </c>
      <c r="K15" s="129">
        <f>$C$15*'წარმოების - გაყიდვების პროგნოზი'!I15</f>
        <v>627</v>
      </c>
      <c r="L15" s="129">
        <f>$C$15*'წარმოების - გაყიდვების პროგნოზი'!J15</f>
        <v>627</v>
      </c>
      <c r="M15" s="129">
        <f>$C$15*'წარმოების - გაყიდვების პროგნოზი'!K15</f>
        <v>627</v>
      </c>
      <c r="N15" s="129">
        <f>$C$15*'წარმოების - გაყიდვების პროგნოზი'!L15</f>
        <v>627</v>
      </c>
      <c r="O15" s="129">
        <f>$C$15*'წარმოების - გაყიდვების პროგნოზი'!M15</f>
        <v>627</v>
      </c>
      <c r="P15" s="129">
        <f>$C$15*'წარმოების - გაყიდვების პროგნოზი'!N15</f>
        <v>627</v>
      </c>
      <c r="Q15" s="48">
        <f t="shared" ref="Q15:Q16" si="2">SUM(E15:P15)</f>
        <v>7524</v>
      </c>
    </row>
    <row r="16" spans="1:18" x14ac:dyDescent="0.3">
      <c r="A16" s="31"/>
      <c r="B16" s="61" t="s">
        <v>90</v>
      </c>
      <c r="C16" s="38">
        <v>1.98</v>
      </c>
      <c r="D16" s="95"/>
      <c r="E16" s="129">
        <f>$C$16*'წარმოების - გაყიდვების პროგნოზი'!C16</f>
        <v>792</v>
      </c>
      <c r="F16" s="129">
        <f>$C$16*'წარმოების - გაყიდვების პროგნოზი'!D16</f>
        <v>792</v>
      </c>
      <c r="G16" s="129">
        <f>$C$16*'წარმოების - გაყიდვების პროგნოზი'!E16</f>
        <v>792</v>
      </c>
      <c r="H16" s="129">
        <f>$C$16*'წარმოების - გაყიდვების პროგნოზი'!F16</f>
        <v>792</v>
      </c>
      <c r="I16" s="129">
        <f>$C$16*'წარმოების - გაყიდვების პროგნოზი'!G16</f>
        <v>792</v>
      </c>
      <c r="J16" s="129">
        <f>$C$16*'წარმოების - გაყიდვების პროგნოზი'!H16</f>
        <v>792</v>
      </c>
      <c r="K16" s="129">
        <f>$C$16*'წარმოების - გაყიდვების პროგნოზი'!I16</f>
        <v>792</v>
      </c>
      <c r="L16" s="129">
        <f>$C$16*'წარმოების - გაყიდვების პროგნოზი'!J16</f>
        <v>792</v>
      </c>
      <c r="M16" s="129">
        <f>$C$16*'წარმოების - გაყიდვების პროგნოზი'!K16</f>
        <v>792</v>
      </c>
      <c r="N16" s="129">
        <f>$C$16*'წარმოების - გაყიდვების პროგნოზი'!L16</f>
        <v>792</v>
      </c>
      <c r="O16" s="129">
        <f>$C$16*'წარმოების - გაყიდვების პროგნოზი'!M16</f>
        <v>792</v>
      </c>
      <c r="P16" s="129">
        <f>$C$16*'წარმოების - გაყიდვების პროგნოზი'!N16</f>
        <v>792</v>
      </c>
      <c r="Q16" s="48">
        <f t="shared" si="2"/>
        <v>9504</v>
      </c>
    </row>
    <row r="17" spans="1:18" x14ac:dyDescent="0.3">
      <c r="A17" s="31"/>
      <c r="B17" s="61" t="s">
        <v>91</v>
      </c>
      <c r="C17" s="38">
        <v>0.84</v>
      </c>
      <c r="D17" s="95"/>
      <c r="E17" s="129">
        <f>$C$17*'წარმოების - გაყიდვების პროგნოზი'!C17</f>
        <v>504</v>
      </c>
      <c r="F17" s="129">
        <f>$C$17*'წარმოების - გაყიდვების პროგნოზი'!D17</f>
        <v>504</v>
      </c>
      <c r="G17" s="129">
        <f>$C$17*'წარმოების - გაყიდვების პროგნოზი'!E17</f>
        <v>504</v>
      </c>
      <c r="H17" s="129">
        <f>$C$17*'წარმოების - გაყიდვების პროგნოზი'!F17</f>
        <v>504</v>
      </c>
      <c r="I17" s="129">
        <f>$C$17*'წარმოების - გაყიდვების პროგნოზი'!G17</f>
        <v>504</v>
      </c>
      <c r="J17" s="129">
        <f>$C$17*'წარმოების - გაყიდვების პროგნოზი'!H17</f>
        <v>504</v>
      </c>
      <c r="K17" s="129">
        <f>$C$17*'წარმოების - გაყიდვების პროგნოზი'!I17</f>
        <v>504</v>
      </c>
      <c r="L17" s="129">
        <f>$C$17*'წარმოების - გაყიდვების პროგნოზი'!J17</f>
        <v>504</v>
      </c>
      <c r="M17" s="129">
        <f>$C$17*'წარმოების - გაყიდვების პროგნოზი'!K17</f>
        <v>504</v>
      </c>
      <c r="N17" s="129">
        <f>$C$17*'წარმოების - გაყიდვების პროგნოზი'!L17</f>
        <v>504</v>
      </c>
      <c r="O17" s="129">
        <f>$C$17*'წარმოების - გაყიდვების პროგნოზი'!M17</f>
        <v>504</v>
      </c>
      <c r="P17" s="129">
        <f>$C$17*'წარმოების - გაყიდვების პროგნოზი'!N17</f>
        <v>504</v>
      </c>
      <c r="Q17" s="48">
        <f t="shared" ref="Q17:Q20" si="3">SUM(E17:P17)</f>
        <v>6048</v>
      </c>
    </row>
    <row r="18" spans="1:18" x14ac:dyDescent="0.3">
      <c r="A18" s="31"/>
      <c r="B18" s="61" t="s">
        <v>92</v>
      </c>
      <c r="C18" s="38">
        <v>0.74</v>
      </c>
      <c r="D18" s="95"/>
      <c r="E18" s="129">
        <v>222</v>
      </c>
      <c r="F18" s="129">
        <v>222</v>
      </c>
      <c r="G18" s="129">
        <v>222</v>
      </c>
      <c r="H18" s="129">
        <v>222</v>
      </c>
      <c r="I18" s="129">
        <v>222</v>
      </c>
      <c r="J18" s="129">
        <v>222</v>
      </c>
      <c r="K18" s="129">
        <v>222</v>
      </c>
      <c r="L18" s="129">
        <v>222</v>
      </c>
      <c r="M18" s="129">
        <v>222</v>
      </c>
      <c r="N18" s="129">
        <v>222</v>
      </c>
      <c r="O18" s="129">
        <v>222</v>
      </c>
      <c r="P18" s="129">
        <v>222</v>
      </c>
      <c r="Q18" s="48">
        <f t="shared" si="3"/>
        <v>2664</v>
      </c>
    </row>
    <row r="19" spans="1:18" x14ac:dyDescent="0.3">
      <c r="A19" s="31"/>
      <c r="B19" s="61" t="s">
        <v>86</v>
      </c>
      <c r="C19" s="38">
        <v>200</v>
      </c>
      <c r="D19" s="95"/>
      <c r="E19" s="128">
        <v>200</v>
      </c>
      <c r="F19" s="128">
        <v>200</v>
      </c>
      <c r="G19" s="128">
        <v>200</v>
      </c>
      <c r="H19" s="128">
        <v>200</v>
      </c>
      <c r="I19" s="128">
        <v>200</v>
      </c>
      <c r="J19" s="128">
        <v>200</v>
      </c>
      <c r="K19" s="128">
        <v>200</v>
      </c>
      <c r="L19" s="128">
        <v>200</v>
      </c>
      <c r="M19" s="128">
        <v>200</v>
      </c>
      <c r="N19" s="128">
        <v>200</v>
      </c>
      <c r="O19" s="128">
        <v>200</v>
      </c>
      <c r="P19" s="128">
        <v>200</v>
      </c>
      <c r="Q19" s="48">
        <f t="shared" si="3"/>
        <v>2400</v>
      </c>
    </row>
    <row r="20" spans="1:18" x14ac:dyDescent="0.3">
      <c r="A20" s="31"/>
      <c r="B20" s="61" t="s">
        <v>87</v>
      </c>
      <c r="C20" s="38">
        <v>50</v>
      </c>
      <c r="D20" s="95"/>
      <c r="E20" s="128">
        <v>50</v>
      </c>
      <c r="F20" s="128">
        <v>50</v>
      </c>
      <c r="G20" s="128">
        <v>50</v>
      </c>
      <c r="H20" s="128">
        <v>50</v>
      </c>
      <c r="I20" s="128">
        <v>50</v>
      </c>
      <c r="J20" s="128">
        <v>50</v>
      </c>
      <c r="K20" s="128">
        <v>50</v>
      </c>
      <c r="L20" s="128">
        <v>50</v>
      </c>
      <c r="M20" s="128">
        <v>50</v>
      </c>
      <c r="N20" s="128">
        <v>50</v>
      </c>
      <c r="O20" s="128">
        <v>50</v>
      </c>
      <c r="P20" s="128">
        <v>50</v>
      </c>
      <c r="Q20" s="48">
        <f t="shared" si="3"/>
        <v>600</v>
      </c>
    </row>
    <row r="21" spans="1:18" ht="18" customHeight="1" x14ac:dyDescent="0.3">
      <c r="A21" s="50" t="s">
        <v>13</v>
      </c>
      <c r="B21" s="47"/>
      <c r="C21" s="49"/>
      <c r="D21" s="95"/>
      <c r="E21" s="48">
        <f>SUM(E14:E20)</f>
        <v>3760</v>
      </c>
      <c r="F21" s="48">
        <f>SUM(F14:F20)</f>
        <v>3760</v>
      </c>
      <c r="G21" s="48">
        <f>SUM(G14:G20)</f>
        <v>3760</v>
      </c>
      <c r="H21" s="48">
        <f>SUM(H14:H20)</f>
        <v>3760</v>
      </c>
      <c r="I21" s="48">
        <f>SUM(I14:I20)</f>
        <v>3760</v>
      </c>
      <c r="J21" s="48">
        <f>SUM(J14:J20)</f>
        <v>3760</v>
      </c>
      <c r="K21" s="48">
        <f>SUM(K14:K20)</f>
        <v>3760</v>
      </c>
      <c r="L21" s="48">
        <f>SUM(L14:L20)</f>
        <v>3760</v>
      </c>
      <c r="M21" s="48">
        <f>SUM(M14:M20)</f>
        <v>3760</v>
      </c>
      <c r="N21" s="48">
        <f>SUM(N14:N20)</f>
        <v>3760</v>
      </c>
      <c r="O21" s="48">
        <f>SUM(O14:O20)</f>
        <v>3760</v>
      </c>
      <c r="P21" s="48">
        <f>SUM(P14:P20)</f>
        <v>3760</v>
      </c>
      <c r="Q21" s="48">
        <f>SUM(Q14:Q20)</f>
        <v>45120</v>
      </c>
      <c r="R21" s="8"/>
    </row>
    <row r="22" spans="1:18" ht="12.75" customHeight="1" x14ac:dyDescent="0.3">
      <c r="B22" s="13"/>
      <c r="C22" s="13"/>
      <c r="D22" s="9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x14ac:dyDescent="0.3">
      <c r="A23" s="18" t="s">
        <v>25</v>
      </c>
      <c r="B23" s="18"/>
      <c r="C23" s="18"/>
      <c r="D23" s="95"/>
      <c r="E23" s="17">
        <f>E11-E21</f>
        <v>2240</v>
      </c>
      <c r="F23" s="17">
        <f>F11-F21</f>
        <v>2240</v>
      </c>
      <c r="G23" s="17">
        <f>G11-G21</f>
        <v>2240</v>
      </c>
      <c r="H23" s="17">
        <f>H11-H21</f>
        <v>2240</v>
      </c>
      <c r="I23" s="17">
        <f>I11-I21</f>
        <v>2240</v>
      </c>
      <c r="J23" s="17">
        <f>J11-J21</f>
        <v>2240</v>
      </c>
      <c r="K23" s="17">
        <f>K11-K21</f>
        <v>2240</v>
      </c>
      <c r="L23" s="17">
        <f>L11-L21</f>
        <v>2240</v>
      </c>
      <c r="M23" s="17">
        <f>M11-M21</f>
        <v>2240</v>
      </c>
      <c r="N23" s="17">
        <f>N11-N21</f>
        <v>2240</v>
      </c>
      <c r="O23" s="17">
        <f>O11-O21</f>
        <v>2240</v>
      </c>
      <c r="P23" s="17">
        <f>P11-P21</f>
        <v>2240</v>
      </c>
      <c r="Q23" s="17">
        <f>Q11-Q21</f>
        <v>26880</v>
      </c>
    </row>
    <row r="24" spans="1:18" ht="14.25" customHeight="1" x14ac:dyDescent="0.3">
      <c r="A24" s="31"/>
      <c r="B24" s="13"/>
      <c r="C24" s="13"/>
      <c r="D24" s="95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</row>
    <row r="25" spans="1:18" x14ac:dyDescent="0.3">
      <c r="A25" s="31"/>
      <c r="B25" s="47" t="s">
        <v>23</v>
      </c>
      <c r="C25" s="47"/>
      <c r="D25" s="95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</row>
    <row r="26" spans="1:18" x14ac:dyDescent="0.3">
      <c r="A26" s="31"/>
      <c r="B26" s="122" t="s">
        <v>84</v>
      </c>
      <c r="C26" s="125">
        <v>800</v>
      </c>
      <c r="D26" s="95"/>
      <c r="E26" s="126">
        <v>800</v>
      </c>
      <c r="F26" s="126">
        <v>800</v>
      </c>
      <c r="G26" s="126">
        <v>800</v>
      </c>
      <c r="H26" s="126">
        <v>800</v>
      </c>
      <c r="I26" s="126">
        <v>800</v>
      </c>
      <c r="J26" s="126">
        <v>800</v>
      </c>
      <c r="K26" s="126">
        <v>800</v>
      </c>
      <c r="L26" s="126">
        <v>800</v>
      </c>
      <c r="M26" s="126">
        <v>800</v>
      </c>
      <c r="N26" s="126">
        <v>800</v>
      </c>
      <c r="O26" s="126">
        <v>800</v>
      </c>
      <c r="P26" s="126">
        <v>800</v>
      </c>
      <c r="Q26" s="48">
        <f>SUM(E26:P26)</f>
        <v>9600</v>
      </c>
    </row>
    <row r="27" spans="1:18" x14ac:dyDescent="0.3">
      <c r="A27" s="31"/>
      <c r="B27" s="122" t="s">
        <v>85</v>
      </c>
      <c r="C27" s="125">
        <v>200</v>
      </c>
      <c r="D27" s="95"/>
      <c r="E27" s="130">
        <v>200</v>
      </c>
      <c r="F27" s="130">
        <v>200</v>
      </c>
      <c r="G27" s="130">
        <v>200</v>
      </c>
      <c r="H27" s="130">
        <v>200</v>
      </c>
      <c r="I27" s="130">
        <v>200</v>
      </c>
      <c r="J27" s="130">
        <v>200</v>
      </c>
      <c r="K27" s="130">
        <v>200</v>
      </c>
      <c r="L27" s="130">
        <v>200</v>
      </c>
      <c r="M27" s="130">
        <v>200</v>
      </c>
      <c r="N27" s="130">
        <v>200</v>
      </c>
      <c r="O27" s="130">
        <v>200</v>
      </c>
      <c r="P27" s="130">
        <v>200</v>
      </c>
      <c r="Q27" s="48">
        <f t="shared" ref="Q27:Q35" si="4">SUM(E27:P27)</f>
        <v>2400</v>
      </c>
    </row>
    <row r="28" spans="1:18" x14ac:dyDescent="0.3">
      <c r="A28" s="31"/>
      <c r="B28" s="7"/>
      <c r="C28" s="7"/>
      <c r="D28" s="95"/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48">
        <f t="shared" si="4"/>
        <v>0</v>
      </c>
      <c r="R28" s="8"/>
    </row>
    <row r="29" spans="1:18" x14ac:dyDescent="0.3">
      <c r="A29" s="31"/>
      <c r="B29" s="7"/>
      <c r="C29" s="7"/>
      <c r="D29" s="95"/>
      <c r="E29" s="127">
        <v>0</v>
      </c>
      <c r="F29" s="127">
        <v>0</v>
      </c>
      <c r="G29" s="127">
        <v>0</v>
      </c>
      <c r="H29" s="127">
        <v>0</v>
      </c>
      <c r="I29" s="127">
        <v>0</v>
      </c>
      <c r="J29" s="127">
        <v>0</v>
      </c>
      <c r="K29" s="127">
        <v>0</v>
      </c>
      <c r="L29" s="127">
        <v>0</v>
      </c>
      <c r="M29" s="127">
        <v>0</v>
      </c>
      <c r="N29" s="127">
        <v>0</v>
      </c>
      <c r="O29" s="127">
        <v>0</v>
      </c>
      <c r="P29" s="127">
        <v>0</v>
      </c>
      <c r="Q29" s="48">
        <f t="shared" si="4"/>
        <v>0</v>
      </c>
      <c r="R29" s="8"/>
    </row>
    <row r="30" spans="1:18" x14ac:dyDescent="0.3">
      <c r="A30" s="31"/>
      <c r="B30" s="7"/>
      <c r="C30" s="7"/>
      <c r="D30" s="95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48">
        <f t="shared" si="4"/>
        <v>0</v>
      </c>
      <c r="R30" s="8"/>
    </row>
    <row r="31" spans="1:18" x14ac:dyDescent="0.3">
      <c r="A31" s="31"/>
      <c r="B31" s="7"/>
      <c r="C31" s="7"/>
      <c r="D31" s="95"/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48">
        <f t="shared" si="4"/>
        <v>0</v>
      </c>
      <c r="R31" s="8"/>
    </row>
    <row r="32" spans="1:18" x14ac:dyDescent="0.3">
      <c r="A32" s="31"/>
      <c r="B32" s="7"/>
      <c r="C32" s="7"/>
      <c r="D32" s="95"/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48">
        <f t="shared" si="4"/>
        <v>0</v>
      </c>
      <c r="R32" s="8"/>
    </row>
    <row r="33" spans="1:18" x14ac:dyDescent="0.3">
      <c r="A33" s="31"/>
      <c r="B33" s="7"/>
      <c r="C33" s="7"/>
      <c r="D33" s="95"/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48">
        <f t="shared" si="4"/>
        <v>0</v>
      </c>
      <c r="R33" s="8"/>
    </row>
    <row r="34" spans="1:18" x14ac:dyDescent="0.3">
      <c r="A34" s="31"/>
      <c r="B34" s="29"/>
      <c r="C34" s="7"/>
      <c r="D34" s="95"/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48">
        <f t="shared" si="4"/>
        <v>0</v>
      </c>
      <c r="R34" s="8"/>
    </row>
    <row r="35" spans="1:18" x14ac:dyDescent="0.3">
      <c r="A35" s="31"/>
      <c r="B35" s="29"/>
      <c r="C35" s="7"/>
      <c r="D35" s="95"/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48">
        <f t="shared" si="4"/>
        <v>0</v>
      </c>
      <c r="R35" s="8"/>
    </row>
    <row r="36" spans="1:18" x14ac:dyDescent="0.3">
      <c r="A36" s="47" t="s">
        <v>24</v>
      </c>
      <c r="B36" s="47"/>
      <c r="C36" s="47"/>
      <c r="D36" s="95"/>
      <c r="E36" s="48">
        <f t="shared" ref="E36:P36" si="5">SUM(E26:E35)</f>
        <v>1000</v>
      </c>
      <c r="F36" s="48">
        <f t="shared" si="5"/>
        <v>1000</v>
      </c>
      <c r="G36" s="48">
        <f t="shared" si="5"/>
        <v>1000</v>
      </c>
      <c r="H36" s="48">
        <f t="shared" si="5"/>
        <v>1000</v>
      </c>
      <c r="I36" s="48">
        <f t="shared" si="5"/>
        <v>1000</v>
      </c>
      <c r="J36" s="48">
        <f t="shared" si="5"/>
        <v>1000</v>
      </c>
      <c r="K36" s="48">
        <f t="shared" si="5"/>
        <v>1000</v>
      </c>
      <c r="L36" s="48">
        <f t="shared" si="5"/>
        <v>1000</v>
      </c>
      <c r="M36" s="48">
        <f t="shared" si="5"/>
        <v>1000</v>
      </c>
      <c r="N36" s="48">
        <f t="shared" si="5"/>
        <v>1000</v>
      </c>
      <c r="O36" s="48">
        <f t="shared" si="5"/>
        <v>1000</v>
      </c>
      <c r="P36" s="48">
        <f t="shared" si="5"/>
        <v>1000</v>
      </c>
      <c r="Q36" s="48">
        <f>SUM(E36:P36)</f>
        <v>12000</v>
      </c>
    </row>
    <row r="37" spans="1:18" x14ac:dyDescent="0.3">
      <c r="B37" s="27" t="s">
        <v>28</v>
      </c>
      <c r="C37" s="27">
        <v>150</v>
      </c>
      <c r="D37" s="95"/>
      <c r="E37" s="27">
        <v>150</v>
      </c>
      <c r="F37" s="27">
        <v>150</v>
      </c>
      <c r="G37" s="27">
        <v>150</v>
      </c>
      <c r="H37" s="27">
        <v>150</v>
      </c>
      <c r="I37" s="27">
        <v>150</v>
      </c>
      <c r="J37" s="27">
        <v>150</v>
      </c>
      <c r="K37" s="27">
        <v>150</v>
      </c>
      <c r="L37" s="27">
        <v>150</v>
      </c>
      <c r="M37" s="27">
        <v>150</v>
      </c>
      <c r="N37" s="27">
        <v>150</v>
      </c>
      <c r="O37" s="27">
        <v>150</v>
      </c>
      <c r="P37" s="27">
        <v>150</v>
      </c>
      <c r="Q37" s="28"/>
      <c r="R37" s="24"/>
    </row>
    <row r="38" spans="1:18" x14ac:dyDescent="0.3">
      <c r="A38" s="47" t="s">
        <v>29</v>
      </c>
      <c r="B38" s="47"/>
      <c r="C38" s="47"/>
      <c r="D38" s="95"/>
      <c r="E38" s="48">
        <f>E36+E37</f>
        <v>1150</v>
      </c>
      <c r="F38" s="48">
        <f t="shared" ref="F38:P38" si="6">F36+F37</f>
        <v>1150</v>
      </c>
      <c r="G38" s="48">
        <f t="shared" si="6"/>
        <v>1150</v>
      </c>
      <c r="H38" s="48">
        <f t="shared" si="6"/>
        <v>1150</v>
      </c>
      <c r="I38" s="48">
        <f t="shared" si="6"/>
        <v>1150</v>
      </c>
      <c r="J38" s="48">
        <f t="shared" si="6"/>
        <v>1150</v>
      </c>
      <c r="K38" s="48">
        <f t="shared" si="6"/>
        <v>1150</v>
      </c>
      <c r="L38" s="48">
        <f t="shared" si="6"/>
        <v>1150</v>
      </c>
      <c r="M38" s="48">
        <f t="shared" si="6"/>
        <v>1150</v>
      </c>
      <c r="N38" s="48">
        <f t="shared" si="6"/>
        <v>1150</v>
      </c>
      <c r="O38" s="48">
        <f t="shared" si="6"/>
        <v>1150</v>
      </c>
      <c r="P38" s="48">
        <f t="shared" si="6"/>
        <v>1150</v>
      </c>
      <c r="Q38" s="48">
        <f>SUM(E38:P38)</f>
        <v>13800</v>
      </c>
    </row>
    <row r="39" spans="1:18" ht="9" customHeight="1" x14ac:dyDescent="0.3">
      <c r="B39" s="10"/>
      <c r="C39" s="10"/>
      <c r="D39" s="9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8" x14ac:dyDescent="0.3">
      <c r="A40" s="53" t="s">
        <v>14</v>
      </c>
      <c r="B40" s="53"/>
      <c r="C40" s="53"/>
      <c r="D40" s="95"/>
      <c r="E40" s="123">
        <f>E23-E38</f>
        <v>1090</v>
      </c>
      <c r="F40" s="123">
        <f t="shared" ref="F40:Q40" si="7">F23-F38</f>
        <v>1090</v>
      </c>
      <c r="G40" s="123">
        <f t="shared" si="7"/>
        <v>1090</v>
      </c>
      <c r="H40" s="123">
        <f t="shared" si="7"/>
        <v>1090</v>
      </c>
      <c r="I40" s="123">
        <f t="shared" si="7"/>
        <v>1090</v>
      </c>
      <c r="J40" s="123">
        <f t="shared" si="7"/>
        <v>1090</v>
      </c>
      <c r="K40" s="123">
        <f t="shared" si="7"/>
        <v>1090</v>
      </c>
      <c r="L40" s="123">
        <f t="shared" si="7"/>
        <v>1090</v>
      </c>
      <c r="M40" s="123">
        <f t="shared" si="7"/>
        <v>1090</v>
      </c>
      <c r="N40" s="123">
        <f t="shared" si="7"/>
        <v>1090</v>
      </c>
      <c r="O40" s="123">
        <f t="shared" si="7"/>
        <v>1090</v>
      </c>
      <c r="P40" s="123">
        <f t="shared" si="7"/>
        <v>1090</v>
      </c>
      <c r="Q40" s="123">
        <f t="shared" si="7"/>
        <v>13080</v>
      </c>
      <c r="R40" s="8"/>
    </row>
    <row r="41" spans="1:18" x14ac:dyDescent="0.3">
      <c r="A41" s="54" t="s">
        <v>17</v>
      </c>
      <c r="B41" s="54"/>
      <c r="C41" s="55"/>
      <c r="D41" s="95"/>
      <c r="E41" s="123">
        <f>E40</f>
        <v>1090</v>
      </c>
      <c r="F41" s="123">
        <f>E41+F40</f>
        <v>2180</v>
      </c>
      <c r="G41" s="123">
        <f t="shared" ref="G41:O41" si="8">F41+G40</f>
        <v>3270</v>
      </c>
      <c r="H41" s="123">
        <f t="shared" si="8"/>
        <v>4360</v>
      </c>
      <c r="I41" s="123">
        <f t="shared" si="8"/>
        <v>5450</v>
      </c>
      <c r="J41" s="123">
        <f t="shared" si="8"/>
        <v>6540</v>
      </c>
      <c r="K41" s="123">
        <f t="shared" si="8"/>
        <v>7630</v>
      </c>
      <c r="L41" s="123">
        <f t="shared" si="8"/>
        <v>8720</v>
      </c>
      <c r="M41" s="123">
        <f t="shared" si="8"/>
        <v>9810</v>
      </c>
      <c r="N41" s="123">
        <f t="shared" si="8"/>
        <v>10900</v>
      </c>
      <c r="O41" s="123">
        <f t="shared" si="8"/>
        <v>11990</v>
      </c>
      <c r="P41" s="123">
        <f>O41+P40</f>
        <v>13080</v>
      </c>
      <c r="Q41" s="124"/>
      <c r="R41" s="23" t="s">
        <v>19</v>
      </c>
    </row>
    <row r="42" spans="1:18" x14ac:dyDescent="0.3">
      <c r="A42" s="56"/>
      <c r="B42" s="53" t="s">
        <v>15</v>
      </c>
      <c r="C42" s="53"/>
      <c r="D42" s="95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57"/>
    </row>
    <row r="43" spans="1:18" x14ac:dyDescent="0.3">
      <c r="A43" s="53" t="s">
        <v>16</v>
      </c>
      <c r="B43" s="56"/>
      <c r="C43" s="53"/>
      <c r="D43" s="95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57">
        <f>Q40-Q42</f>
        <v>13080</v>
      </c>
    </row>
    <row r="44" spans="1:18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8" x14ac:dyDescent="0.3">
      <c r="B45" s="65" t="s">
        <v>56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7" spans="1:18" x14ac:dyDescent="0.3">
      <c r="B47" s="62" t="s">
        <v>76</v>
      </c>
    </row>
  </sheetData>
  <mergeCells count="9">
    <mergeCell ref="E43:P43"/>
    <mergeCell ref="E5:Q5"/>
    <mergeCell ref="E13:Q13"/>
    <mergeCell ref="D3:D43"/>
    <mergeCell ref="A1:Q1"/>
    <mergeCell ref="A2:Q2"/>
    <mergeCell ref="A3:B3"/>
    <mergeCell ref="E42:P42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R18"/>
  <sheetViews>
    <sheetView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E12" sqref="E12"/>
    </sheetView>
  </sheetViews>
  <sheetFormatPr defaultColWidth="43.5546875" defaultRowHeight="13.8" x14ac:dyDescent="0.3"/>
  <cols>
    <col min="1" max="1" width="2.5546875" style="2" customWidth="1"/>
    <col min="2" max="2" width="53.5546875" style="2" customWidth="1"/>
    <col min="3" max="14" width="7.6640625" style="2" customWidth="1"/>
    <col min="15" max="15" width="9" style="2" customWidth="1"/>
    <col min="16" max="16" width="61.44140625" style="2" customWidth="1"/>
    <col min="17" max="18" width="9" style="2" customWidth="1"/>
    <col min="19" max="16384" width="43.5546875" style="2"/>
  </cols>
  <sheetData>
    <row r="1" spans="1:18" ht="15" customHeight="1" x14ac:dyDescent="0.3">
      <c r="A1" s="105" t="s">
        <v>38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5" t="s">
        <v>18</v>
      </c>
    </row>
    <row r="2" spans="1:18" ht="15.6" x14ac:dyDescent="0.3">
      <c r="A2" s="88" t="s">
        <v>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8" ht="36.75" customHeight="1" x14ac:dyDescent="0.3">
      <c r="A3" s="104"/>
      <c r="B3" s="104"/>
      <c r="C3" s="111" t="s">
        <v>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  <c r="P3" s="64"/>
    </row>
    <row r="4" spans="1:18" x14ac:dyDescent="0.3"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36" t="s">
        <v>1</v>
      </c>
      <c r="P4" s="24"/>
    </row>
    <row r="5" spans="1:18" ht="26.25" customHeight="1" x14ac:dyDescent="0.3">
      <c r="A5" s="60" t="s">
        <v>8</v>
      </c>
      <c r="B5" s="60"/>
      <c r="C5" s="59">
        <v>0</v>
      </c>
      <c r="D5" s="59">
        <f>C16</f>
        <v>0</v>
      </c>
      <c r="E5" s="59">
        <f t="shared" ref="E5:N5" si="0">D16</f>
        <v>1240</v>
      </c>
      <c r="F5" s="59">
        <f t="shared" si="0"/>
        <v>2480</v>
      </c>
      <c r="G5" s="59">
        <f t="shared" si="0"/>
        <v>3720</v>
      </c>
      <c r="H5" s="59">
        <f t="shared" si="0"/>
        <v>4960</v>
      </c>
      <c r="I5" s="59">
        <f t="shared" si="0"/>
        <v>6200</v>
      </c>
      <c r="J5" s="59">
        <f t="shared" si="0"/>
        <v>7440</v>
      </c>
      <c r="K5" s="59">
        <f t="shared" si="0"/>
        <v>8680</v>
      </c>
      <c r="L5" s="59">
        <f t="shared" si="0"/>
        <v>9920</v>
      </c>
      <c r="M5" s="59">
        <f t="shared" si="0"/>
        <v>11160</v>
      </c>
      <c r="N5" s="59">
        <f t="shared" si="0"/>
        <v>12400</v>
      </c>
      <c r="O5" s="41"/>
      <c r="P5" s="63" t="s">
        <v>36</v>
      </c>
    </row>
    <row r="6" spans="1:18" x14ac:dyDescent="0.3">
      <c r="A6" s="6" t="s">
        <v>2</v>
      </c>
      <c r="B6" s="6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P6" s="62"/>
    </row>
    <row r="7" spans="1:18" x14ac:dyDescent="0.3">
      <c r="A7" s="31"/>
      <c r="B7" s="3" t="s">
        <v>3</v>
      </c>
      <c r="C7" s="41">
        <v>0</v>
      </c>
      <c r="D7" s="41">
        <f>'მოგება  -  ზარალის ცხრილი'!F11</f>
        <v>6000</v>
      </c>
      <c r="E7" s="41">
        <f>'მოგება  -  ზარალის ცხრილი'!G11</f>
        <v>6000</v>
      </c>
      <c r="F7" s="41">
        <f>'მოგება  -  ზარალის ცხრილი'!H11</f>
        <v>6000</v>
      </c>
      <c r="G7" s="41">
        <f>'მოგება  -  ზარალის ცხრილი'!I11</f>
        <v>6000</v>
      </c>
      <c r="H7" s="41">
        <f>'მოგება  -  ზარალის ცხრილი'!J11</f>
        <v>6000</v>
      </c>
      <c r="I7" s="41">
        <f>'მოგება  -  ზარალის ცხრილი'!K11</f>
        <v>6000</v>
      </c>
      <c r="J7" s="41">
        <f>'მოგება  -  ზარალის ცხრილი'!L11</f>
        <v>6000</v>
      </c>
      <c r="K7" s="41">
        <f>'მოგება  -  ზარალის ცხრილი'!M11</f>
        <v>6000</v>
      </c>
      <c r="L7" s="41">
        <f>'მოგება  -  ზარალის ცხრილი'!N11</f>
        <v>6000</v>
      </c>
      <c r="M7" s="41">
        <f>'მოგება  -  ზარალის ცხრილი'!O11</f>
        <v>6000</v>
      </c>
      <c r="N7" s="41">
        <f>'მოგება  -  ზარალის ცხრილი'!P11</f>
        <v>6000</v>
      </c>
      <c r="O7" s="40">
        <f>SUM(C7:N7)</f>
        <v>66000</v>
      </c>
    </row>
    <row r="8" spans="1:18" x14ac:dyDescent="0.3">
      <c r="A8" s="31"/>
      <c r="B8" s="3" t="s">
        <v>4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0">
        <f>SUM(C8:N8)</f>
        <v>0</v>
      </c>
      <c r="Q8" s="43"/>
      <c r="R8" s="8"/>
    </row>
    <row r="9" spans="1:18" x14ac:dyDescent="0.3">
      <c r="A9" s="31"/>
      <c r="B9" s="45" t="s">
        <v>32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0">
        <f>SUM(C9:N9)</f>
        <v>0</v>
      </c>
    </row>
    <row r="10" spans="1:18" x14ac:dyDescent="0.3">
      <c r="A10" s="6" t="s">
        <v>7</v>
      </c>
      <c r="B10" s="6"/>
      <c r="C10" s="40">
        <f>SUM(C7:C9)</f>
        <v>0</v>
      </c>
      <c r="D10" s="40">
        <f t="shared" ref="D10:N10" si="1">SUM(D7:D9)</f>
        <v>6000</v>
      </c>
      <c r="E10" s="40">
        <f>SUM(E7:E9)</f>
        <v>6000</v>
      </c>
      <c r="F10" s="40">
        <f t="shared" si="1"/>
        <v>6000</v>
      </c>
      <c r="G10" s="40">
        <f t="shared" si="1"/>
        <v>6000</v>
      </c>
      <c r="H10" s="40">
        <f t="shared" si="1"/>
        <v>6000</v>
      </c>
      <c r="I10" s="40">
        <f t="shared" si="1"/>
        <v>6000</v>
      </c>
      <c r="J10" s="40">
        <f t="shared" si="1"/>
        <v>6000</v>
      </c>
      <c r="K10" s="40">
        <f t="shared" si="1"/>
        <v>6000</v>
      </c>
      <c r="L10" s="40">
        <f t="shared" si="1"/>
        <v>6000</v>
      </c>
      <c r="M10" s="40">
        <f t="shared" si="1"/>
        <v>6000</v>
      </c>
      <c r="N10" s="40">
        <f t="shared" si="1"/>
        <v>6000</v>
      </c>
      <c r="O10" s="40">
        <f>SUM(O7:O9)</f>
        <v>66000</v>
      </c>
    </row>
    <row r="11" spans="1:18" x14ac:dyDescent="0.3">
      <c r="A11" s="101" t="s">
        <v>34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</row>
    <row r="12" spans="1:18" x14ac:dyDescent="0.3">
      <c r="A12" s="31"/>
      <c r="B12" s="11" t="s">
        <v>33</v>
      </c>
      <c r="C12" s="42"/>
      <c r="D12" s="42">
        <f>'მოგება  -  ზარალის ცხრილი'!F21+'მოგება  -  ზარალის ცხრილი'!F36</f>
        <v>4760</v>
      </c>
      <c r="E12" s="42">
        <f>'მოგება  -  ზარალის ცხრილი'!G21+'მოგება  -  ზარალის ცხრილი'!G36</f>
        <v>4760</v>
      </c>
      <c r="F12" s="42">
        <f>'მოგება  -  ზარალის ცხრილი'!H21+'მოგება  -  ზარალის ცხრილი'!H36</f>
        <v>4760</v>
      </c>
      <c r="G12" s="42">
        <f>'მოგება  -  ზარალის ცხრილი'!I21+'მოგება  -  ზარალის ცხრილი'!I36</f>
        <v>4760</v>
      </c>
      <c r="H12" s="42">
        <f>'მოგება  -  ზარალის ცხრილი'!J21+'მოგება  -  ზარალის ცხრილი'!J36</f>
        <v>4760</v>
      </c>
      <c r="I12" s="42">
        <f>'მოგება  -  ზარალის ცხრილი'!K21+'მოგება  -  ზარალის ცხრილი'!K36</f>
        <v>4760</v>
      </c>
      <c r="J12" s="42">
        <f>'მოგება  -  ზარალის ცხრილი'!L21+'მოგება  -  ზარალის ცხრილი'!L36</f>
        <v>4760</v>
      </c>
      <c r="K12" s="42">
        <f>'მოგება  -  ზარალის ცხრილი'!M21+'მოგება  -  ზარალის ცხრილი'!M36</f>
        <v>4760</v>
      </c>
      <c r="L12" s="42">
        <f>'მოგება  -  ზარალის ცხრილი'!N21+'მოგება  -  ზარალის ცხრილი'!N36</f>
        <v>4760</v>
      </c>
      <c r="M12" s="42">
        <f>'მოგება  -  ზარალის ცხრილი'!O21+'მოგება  -  ზარალის ცხრილი'!O36</f>
        <v>4760</v>
      </c>
      <c r="N12" s="42">
        <f>'მოგება  -  ზარალის ცხრილი'!P21+'მოგება  -  ზარალის ცხრილი'!P36</f>
        <v>4760</v>
      </c>
      <c r="O12" s="58">
        <f>SUM(C12:N12)</f>
        <v>52360</v>
      </c>
      <c r="P12" s="24" t="s">
        <v>73</v>
      </c>
    </row>
    <row r="13" spans="1:18" x14ac:dyDescent="0.3">
      <c r="A13" s="31"/>
      <c r="B13" s="3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58">
        <f t="shared" ref="O13" si="2">SUM(C13:N13)</f>
        <v>0</v>
      </c>
      <c r="P13" s="24"/>
    </row>
    <row r="14" spans="1:18" x14ac:dyDescent="0.3">
      <c r="A14" s="44" t="s">
        <v>6</v>
      </c>
      <c r="B14" s="44"/>
      <c r="C14" s="58">
        <f t="shared" ref="C14:O14" si="3">SUM(C12:C13)</f>
        <v>0</v>
      </c>
      <c r="D14" s="58">
        <f t="shared" si="3"/>
        <v>4760</v>
      </c>
      <c r="E14" s="58">
        <f t="shared" si="3"/>
        <v>4760</v>
      </c>
      <c r="F14" s="58">
        <f t="shared" si="3"/>
        <v>4760</v>
      </c>
      <c r="G14" s="58">
        <f t="shared" si="3"/>
        <v>4760</v>
      </c>
      <c r="H14" s="58">
        <f t="shared" si="3"/>
        <v>4760</v>
      </c>
      <c r="I14" s="58">
        <f t="shared" si="3"/>
        <v>4760</v>
      </c>
      <c r="J14" s="58">
        <f t="shared" si="3"/>
        <v>4760</v>
      </c>
      <c r="K14" s="58">
        <f t="shared" si="3"/>
        <v>4760</v>
      </c>
      <c r="L14" s="58">
        <f t="shared" si="3"/>
        <v>4760</v>
      </c>
      <c r="M14" s="58">
        <f t="shared" si="3"/>
        <v>4760</v>
      </c>
      <c r="N14" s="58">
        <f t="shared" si="3"/>
        <v>4760</v>
      </c>
      <c r="O14" s="58">
        <f t="shared" si="3"/>
        <v>52360</v>
      </c>
    </row>
    <row r="15" spans="1:18" ht="9" customHeight="1" x14ac:dyDescent="0.3">
      <c r="B15" s="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3"/>
    </row>
    <row r="16" spans="1:18" x14ac:dyDescent="0.3">
      <c r="A16" s="60" t="s">
        <v>5</v>
      </c>
      <c r="B16" s="60"/>
      <c r="C16" s="59">
        <f t="shared" ref="C16:N16" si="4">C5+C10-C14</f>
        <v>0</v>
      </c>
      <c r="D16" s="59">
        <f t="shared" si="4"/>
        <v>1240</v>
      </c>
      <c r="E16" s="59">
        <f t="shared" si="4"/>
        <v>2480</v>
      </c>
      <c r="F16" s="59">
        <f t="shared" si="4"/>
        <v>3720</v>
      </c>
      <c r="G16" s="59">
        <f t="shared" si="4"/>
        <v>4960</v>
      </c>
      <c r="H16" s="59">
        <f t="shared" si="4"/>
        <v>6200</v>
      </c>
      <c r="I16" s="59">
        <f t="shared" si="4"/>
        <v>7440</v>
      </c>
      <c r="J16" s="59">
        <f t="shared" si="4"/>
        <v>8680</v>
      </c>
      <c r="K16" s="59">
        <f t="shared" si="4"/>
        <v>9920</v>
      </c>
      <c r="L16" s="59">
        <f t="shared" si="4"/>
        <v>11160</v>
      </c>
      <c r="M16" s="59">
        <f t="shared" si="4"/>
        <v>12400</v>
      </c>
      <c r="N16" s="59">
        <f t="shared" si="4"/>
        <v>13640</v>
      </c>
      <c r="O16" s="43"/>
    </row>
    <row r="17" spans="2:2" x14ac:dyDescent="0.3">
      <c r="B17" s="24" t="s">
        <v>35</v>
      </c>
    </row>
    <row r="18" spans="2:2" x14ac:dyDescent="0.3">
      <c r="B18" s="26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SYC</cp:lastModifiedBy>
  <cp:lastPrinted>2018-01-12T14:40:09Z</cp:lastPrinted>
  <dcterms:created xsi:type="dcterms:W3CDTF">2016-07-17T18:17:06Z</dcterms:created>
  <dcterms:modified xsi:type="dcterms:W3CDTF">2025-03-31T09:32:06Z</dcterms:modified>
</cp:coreProperties>
</file>