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social ent csrdg\"/>
    </mc:Choice>
  </mc:AlternateContent>
  <xr:revisionPtr revIDLastSave="0" documentId="13_ncr:1_{93E82103-99EA-452F-B296-8DBBFD950A59}" xr6:coauthVersionLast="47" xr6:coauthVersionMax="47" xr10:uidLastSave="{00000000-0000-0000-0000-000000000000}"/>
  <bookViews>
    <workbookView xWindow="-110" yWindow="-110" windowWidth="19420" windowHeight="10300" tabRatio="774" xr2:uid="{00000000-000D-0000-FFFF-FFFF00000000}"/>
  </bookViews>
  <sheets>
    <sheet name="პროექტის ბიუჯეტი" sheetId="3" r:id="rId1"/>
    <sheet name="საქმიანობის გეგმა" sheetId="6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 l="1"/>
  <c r="H49" i="3"/>
  <c r="I49" i="3" s="1"/>
  <c r="F49" i="3"/>
  <c r="F29" i="3"/>
  <c r="H29" i="3"/>
  <c r="I29" i="3"/>
  <c r="F30" i="3"/>
  <c r="H30" i="3"/>
  <c r="I30" i="3"/>
  <c r="F31" i="3"/>
  <c r="H31" i="3"/>
  <c r="I31" i="3"/>
  <c r="F32" i="3"/>
  <c r="H32" i="3"/>
  <c r="I32" i="3"/>
  <c r="F33" i="3"/>
  <c r="H33" i="3"/>
  <c r="I33" i="3"/>
  <c r="F34" i="3"/>
  <c r="H34" i="3"/>
  <c r="I34" i="3"/>
  <c r="F35" i="3"/>
  <c r="H35" i="3"/>
  <c r="I35" i="3"/>
  <c r="F7" i="3"/>
  <c r="G24" i="3"/>
  <c r="G6" i="3"/>
  <c r="G7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5" i="3"/>
  <c r="F19" i="3"/>
  <c r="H19" i="3" s="1"/>
  <c r="I19" i="3" s="1"/>
  <c r="F20" i="3"/>
  <c r="H20" i="3" s="1"/>
  <c r="I20" i="3" s="1"/>
  <c r="F21" i="3"/>
  <c r="H21" i="3" s="1"/>
  <c r="I21" i="3" s="1"/>
  <c r="F22" i="3"/>
  <c r="H22" i="3" s="1"/>
  <c r="I22" i="3" s="1"/>
  <c r="F6" i="3"/>
  <c r="F8" i="3"/>
  <c r="F9" i="3"/>
  <c r="F10" i="3"/>
  <c r="F11" i="3"/>
  <c r="F12" i="3"/>
  <c r="F13" i="3"/>
  <c r="F14" i="3"/>
  <c r="F15" i="3"/>
  <c r="F16" i="3"/>
  <c r="F17" i="3"/>
  <c r="F18" i="3"/>
  <c r="F5" i="3"/>
  <c r="H5" i="3" s="1"/>
  <c r="G26" i="3" l="1"/>
  <c r="F23" i="3"/>
  <c r="F24" i="3"/>
  <c r="H24" i="3" s="1"/>
  <c r="F25" i="3"/>
  <c r="H25" i="3" s="1"/>
  <c r="H12" i="3" l="1"/>
  <c r="I12" i="3" s="1"/>
  <c r="H11" i="3"/>
  <c r="I11" i="3" s="1"/>
  <c r="H10" i="3"/>
  <c r="I10" i="3" s="1"/>
  <c r="H9" i="3"/>
  <c r="I9" i="3" s="1"/>
  <c r="H8" i="3"/>
  <c r="I8" i="3" s="1"/>
  <c r="H14" i="3"/>
  <c r="I14" i="3" s="1"/>
  <c r="H13" i="3"/>
  <c r="I13" i="3" s="1"/>
  <c r="H7" i="3"/>
  <c r="H15" i="3"/>
  <c r="I15" i="3" s="1"/>
  <c r="H16" i="3"/>
  <c r="H17" i="3"/>
  <c r="I17" i="3" s="1"/>
  <c r="H18" i="3"/>
  <c r="H23" i="3"/>
  <c r="I23" i="3" s="1"/>
  <c r="I24" i="3"/>
  <c r="I25" i="3"/>
  <c r="F42" i="3"/>
  <c r="H42" i="3" s="1"/>
  <c r="I42" i="3" s="1"/>
  <c r="F43" i="3"/>
  <c r="H43" i="3" s="1"/>
  <c r="I43" i="3" s="1"/>
  <c r="F44" i="3"/>
  <c r="H44" i="3" s="1"/>
  <c r="I44" i="3" s="1"/>
  <c r="F45" i="3"/>
  <c r="H45" i="3" s="1"/>
  <c r="F46" i="3"/>
  <c r="H46" i="3" s="1"/>
  <c r="I46" i="3" s="1"/>
  <c r="G36" i="3"/>
  <c r="H6" i="3" l="1"/>
  <c r="I6" i="3" s="1"/>
  <c r="I18" i="3"/>
  <c r="I7" i="3"/>
  <c r="I45" i="3"/>
  <c r="I16" i="3"/>
  <c r="F47" i="3" l="1"/>
  <c r="H47" i="3" s="1"/>
  <c r="I47" i="3" s="1"/>
  <c r="F28" i="3" l="1"/>
  <c r="H28" i="3" l="1"/>
  <c r="F36" i="3"/>
  <c r="I28" i="3" l="1"/>
  <c r="I36" i="3" s="1"/>
  <c r="H36" i="3"/>
  <c r="F38" i="3"/>
  <c r="H38" i="3" s="1"/>
  <c r="F39" i="3"/>
  <c r="I39" i="3" s="1"/>
  <c r="F40" i="3"/>
  <c r="F41" i="3"/>
  <c r="H41" i="3" s="1"/>
  <c r="I41" i="3" s="1"/>
  <c r="G48" i="3"/>
  <c r="G50" i="3" s="1"/>
  <c r="F26" i="3" l="1"/>
  <c r="H40" i="3"/>
  <c r="I40" i="3" s="1"/>
  <c r="I38" i="3"/>
  <c r="F48" i="3"/>
  <c r="I5" i="3"/>
  <c r="H48" i="3" l="1"/>
  <c r="I26" i="3"/>
  <c r="H26" i="3"/>
  <c r="H50" i="3" s="1"/>
  <c r="I48" i="3"/>
  <c r="I50" i="3" l="1"/>
  <c r="F50" i="3" l="1"/>
  <c r="G51" i="3" s="1"/>
  <c r="H51" i="3" l="1"/>
  <c r="I51" i="3"/>
  <c r="F51" i="3" l="1"/>
</calcChain>
</file>

<file path=xl/sharedStrings.xml><?xml version="1.0" encoding="utf-8"?>
<sst xmlns="http://schemas.openxmlformats.org/spreadsheetml/2006/main" count="104" uniqueCount="55">
  <si>
    <t>დასახელება</t>
  </si>
  <si>
    <t>პროექტის მთლიანი ღირებულება</t>
  </si>
  <si>
    <t>პროექტის საწყისი ბიუჯეტი</t>
  </si>
  <si>
    <t>საბრუნავი საშუალებების ჯამი</t>
  </si>
  <si>
    <t>განზომილება</t>
  </si>
  <si>
    <t>რაოდენობა</t>
  </si>
  <si>
    <t>ერთეულის ფასი</t>
  </si>
  <si>
    <t>სხვა ხარჯი</t>
  </si>
  <si>
    <t>აქტივობა</t>
  </si>
  <si>
    <t>პროექტის საწყისი აქტივობების  გეგმა</t>
  </si>
  <si>
    <t>სხვა ხარჯების ჯამი</t>
  </si>
  <si>
    <t>ძირითადი საშუალებები/ინვეტარი</t>
  </si>
  <si>
    <t>თუ ცხრილის ზოლები არ არის საკმარისი, შეგიძლიათ ჩაამატოთ</t>
  </si>
  <si>
    <t>საბრუნავი საშუალებები/მარაგები/მზა პროდუქცია/მასალა-ნედლეული</t>
  </si>
  <si>
    <t>თვე</t>
  </si>
  <si>
    <t xml:space="preserve">"Project Cost"-ის შიტში ჩაემატა ზოლი "მათ შორის გაყიდვებიდან": დავუშვათ მარკეტინგის ხარჯები მთლიანად 2000 ლარს შეადგენს, საიდანაც დონორისგან ითხოვთ 1500 ლარს, 300 ბენეფიციარის თანამონაწილეობაა და დარჩენილი 200 ლარი დაფინანსდება გაყიდვებიდან. </t>
  </si>
  <si>
    <t>შედეგად ვხედავთ, რომ საწარმოს ყოველი ხარჯი "ჰაერში გამოკიდებული არ რჩება" და დაფინანსებულია ან გრანტიდან, ან საკუთარი სახსრებით ან გაყიდვებიდან და აშ.</t>
  </si>
  <si>
    <t>#</t>
  </si>
  <si>
    <t>მათ შორის გრანტით დაფინანსებული  (ევრო)</t>
  </si>
  <si>
    <t>მათ შორის ბენეფიციარის თანამონაწილეობა ან/და სხვა წყაროდან მიღებული დაფინანსება (ევრო)</t>
  </si>
  <si>
    <t>მათ შორის გაყიდვებიდან (ევრო)</t>
  </si>
  <si>
    <t>სულ პროექტის ღირებულება (ევრო)</t>
  </si>
  <si>
    <t>საქმიანობის გეგმის ათვლა დაიწყება კონტრაქტის გაფორმების თვიდან</t>
  </si>
  <si>
    <t>სტუდიური მონიტორი</t>
  </si>
  <si>
    <t>მონიტორების სადგამი</t>
  </si>
  <si>
    <t>ხმის ბარათი</t>
  </si>
  <si>
    <t>კონდენსატორული მიკროფონის სეტი</t>
  </si>
  <si>
    <t>კარდიოიდული მიკროფონი</t>
  </si>
  <si>
    <t>მიკროფონის სადგამი</t>
  </si>
  <si>
    <t>პოპ-ფილტრი</t>
  </si>
  <si>
    <t>მიქს-მონიტორინგ ყურსასმენი</t>
  </si>
  <si>
    <t>მონიტორ ყურსასმენი</t>
  </si>
  <si>
    <t>ყურსასმენის გამაძლიერებელი</t>
  </si>
  <si>
    <t>მიდი კლავიში</t>
  </si>
  <si>
    <t>მონიტორების პადები</t>
  </si>
  <si>
    <t>კონდენსატორული (საზომი) მიკროფონი</t>
  </si>
  <si>
    <t>მიდი კაბელი</t>
  </si>
  <si>
    <t>მიკროფონის კაბელები</t>
  </si>
  <si>
    <t>კაბელები მონიტორებისთვის</t>
  </si>
  <si>
    <t>ც</t>
  </si>
  <si>
    <t>კვ/მ</t>
  </si>
  <si>
    <t>X</t>
  </si>
  <si>
    <t>ოთახის ხმის იზოლაცის პანელების შესყიდვა/მონტაჟი</t>
  </si>
  <si>
    <t>ხმის ჩამწერი სტუდიისთვის მუსიკალური აღჭურვილობის შესყიდვა</t>
  </si>
  <si>
    <t>მუსიკალური აღჭურვილობის მონტაჟი, ტექნიკური უზრუნველყოფა</t>
  </si>
  <si>
    <t>მარკეტინგული კამპანია</t>
  </si>
  <si>
    <t>აკუსტიკური პანელი</t>
  </si>
  <si>
    <t>ბას-მახე</t>
  </si>
  <si>
    <t>დესკტოპ კომპიუტერი</t>
  </si>
  <si>
    <t>დიფუზორები (Universal DI)</t>
  </si>
  <si>
    <t>ჭერის აკუსტიკური პანელი (Cloud)</t>
  </si>
  <si>
    <t>პანელების მონტაჟი</t>
  </si>
  <si>
    <t>მარკეტინგის ხარჯი</t>
  </si>
  <si>
    <t>სერვისის მიწოდება, მომსახურების გაწევა</t>
  </si>
  <si>
    <t>აღჭურვილობის ტრანსპორტირება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</si>
</sst>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" fontId="6" fillId="0" borderId="0" xfId="0" applyNumberFormat="1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6" fillId="0" borderId="0" xfId="0" applyNumberFormat="1" applyFont="1"/>
    <xf numFmtId="2" fontId="7" fillId="0" borderId="0" xfId="0" applyNumberFormat="1" applyFont="1"/>
    <xf numFmtId="0" fontId="10" fillId="0" borderId="1" xfId="0" applyFont="1" applyBorder="1" applyAlignment="1">
      <alignment horizontal="right"/>
    </xf>
    <xf numFmtId="1" fontId="0" fillId="0" borderId="0" xfId="0" applyNumberFormat="1"/>
    <xf numFmtId="0" fontId="11" fillId="2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64" fontId="6" fillId="0" borderId="1" xfId="0" applyNumberFormat="1" applyFont="1" applyBorder="1"/>
    <xf numFmtId="2" fontId="6" fillId="0" borderId="1" xfId="0" applyNumberFormat="1" applyFont="1" applyBorder="1"/>
    <xf numFmtId="0" fontId="12" fillId="0" borderId="0" xfId="0" applyFont="1"/>
    <xf numFmtId="0" fontId="4" fillId="3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4" fillId="3" borderId="3" xfId="0" applyFont="1" applyFill="1" applyBorder="1"/>
    <xf numFmtId="0" fontId="4" fillId="3" borderId="4" xfId="0" applyFont="1" applyFill="1" applyBorder="1"/>
    <xf numFmtId="0" fontId="4" fillId="3" borderId="2" xfId="0" applyFont="1" applyFill="1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3" fillId="2" borderId="5" xfId="0" applyFont="1" applyFill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13" fillId="0" borderId="1" xfId="0" applyFont="1" applyBorder="1"/>
    <xf numFmtId="0" fontId="4" fillId="3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118"/>
  <sheetViews>
    <sheetView tabSelected="1" zoomScaleNormal="100" workbookViewId="0">
      <pane xSplit="2" ySplit="4" topLeftCell="C40" activePane="bottomRight" state="frozen"/>
      <selection activeCell="C3" sqref="C3:N3"/>
      <selection pane="topRight" activeCell="C3" sqref="C3:N3"/>
      <selection pane="bottomLeft" activeCell="C3" sqref="C3:N3"/>
      <selection pane="bottomRight" activeCell="J50" sqref="J50"/>
    </sheetView>
  </sheetViews>
  <sheetFormatPr defaultColWidth="9.08984375" defaultRowHeight="14.5" x14ac:dyDescent="0.35"/>
  <cols>
    <col min="1" max="1" width="6.54296875" customWidth="1"/>
    <col min="2" max="2" width="39.1796875" customWidth="1"/>
    <col min="3" max="3" width="9.54296875" customWidth="1"/>
    <col min="4" max="4" width="7.6328125" customWidth="1"/>
    <col min="5" max="5" width="10.81640625" bestFit="1" customWidth="1"/>
    <col min="6" max="6" width="12" customWidth="1"/>
    <col min="7" max="7" width="12.90625" style="3" customWidth="1"/>
    <col min="8" max="8" width="23.54296875" style="3" customWidth="1"/>
    <col min="9" max="9" width="13.1796875" style="3" customWidth="1"/>
  </cols>
  <sheetData>
    <row r="1" spans="1:16" s="5" customFormat="1" ht="15" customHeight="1" x14ac:dyDescent="0.35">
      <c r="A1" s="54" t="s">
        <v>12</v>
      </c>
      <c r="B1" s="54"/>
      <c r="C1" s="54"/>
      <c r="D1" s="54"/>
      <c r="E1" s="54"/>
      <c r="F1" s="54"/>
      <c r="G1" s="54"/>
      <c r="H1" s="54"/>
      <c r="I1" s="42"/>
      <c r="J1" s="50"/>
      <c r="K1"/>
      <c r="L1"/>
      <c r="M1"/>
      <c r="N1"/>
      <c r="O1"/>
      <c r="P1"/>
    </row>
    <row r="2" spans="1:16" ht="15.5" x14ac:dyDescent="0.35">
      <c r="A2" s="55" t="s">
        <v>2</v>
      </c>
      <c r="B2" s="55"/>
      <c r="C2" s="55"/>
      <c r="D2" s="55"/>
      <c r="E2" s="55"/>
      <c r="F2" s="55"/>
      <c r="G2" s="55"/>
      <c r="H2" s="55"/>
      <c r="I2" s="43"/>
    </row>
    <row r="3" spans="1:16" ht="58.25" customHeight="1" x14ac:dyDescent="0.35">
      <c r="A3" s="1"/>
      <c r="B3" s="10" t="s">
        <v>0</v>
      </c>
      <c r="C3" s="11" t="s">
        <v>4</v>
      </c>
      <c r="D3" s="11" t="s">
        <v>5</v>
      </c>
      <c r="E3" s="11" t="s">
        <v>6</v>
      </c>
      <c r="F3" s="12" t="s">
        <v>21</v>
      </c>
      <c r="G3" s="33" t="s">
        <v>18</v>
      </c>
      <c r="H3" s="11" t="s">
        <v>19</v>
      </c>
      <c r="I3" s="11" t="s">
        <v>20</v>
      </c>
    </row>
    <row r="4" spans="1:16" x14ac:dyDescent="0.35">
      <c r="A4" s="1">
        <v>1</v>
      </c>
      <c r="B4" s="53" t="s">
        <v>11</v>
      </c>
      <c r="C4" s="53"/>
      <c r="D4" s="53"/>
      <c r="E4" s="53"/>
      <c r="F4" s="53"/>
      <c r="G4" s="53"/>
      <c r="H4" s="53"/>
      <c r="I4" s="41"/>
    </row>
    <row r="5" spans="1:16" s="5" customFormat="1" ht="12.75" customHeight="1" x14ac:dyDescent="0.35">
      <c r="A5" s="38">
        <v>1.1000000000000001</v>
      </c>
      <c r="B5" s="48" t="s">
        <v>46</v>
      </c>
      <c r="C5" s="34" t="s">
        <v>39</v>
      </c>
      <c r="D5" s="2">
        <v>12</v>
      </c>
      <c r="E5" s="6">
        <v>47</v>
      </c>
      <c r="F5" s="17">
        <f>D5*E5</f>
        <v>564</v>
      </c>
      <c r="G5" s="30">
        <v>0</v>
      </c>
      <c r="H5" s="16">
        <f>F5-G5</f>
        <v>564</v>
      </c>
      <c r="I5" s="16">
        <f>F5-G5-H5</f>
        <v>0</v>
      </c>
      <c r="J5" s="3"/>
      <c r="M5" s="28"/>
    </row>
    <row r="6" spans="1:16" s="5" customFormat="1" ht="12.75" customHeight="1" x14ac:dyDescent="0.35">
      <c r="A6" s="38">
        <v>1.2</v>
      </c>
      <c r="B6" s="48" t="s">
        <v>47</v>
      </c>
      <c r="C6" s="34" t="s">
        <v>39</v>
      </c>
      <c r="D6" s="2">
        <v>8</v>
      </c>
      <c r="E6" s="6">
        <v>73</v>
      </c>
      <c r="F6" s="17">
        <f t="shared" ref="F6:F22" si="0">D6*E6</f>
        <v>584</v>
      </c>
      <c r="G6" s="30">
        <f t="shared" ref="G6:G25" si="1">D6*E6</f>
        <v>584</v>
      </c>
      <c r="H6" s="16">
        <f t="shared" ref="H6:H23" si="2">F6-G6</f>
        <v>0</v>
      </c>
      <c r="I6" s="16">
        <f t="shared" ref="I6:I25" si="3">F6-G6-H6</f>
        <v>0</v>
      </c>
      <c r="J6" s="3"/>
      <c r="M6" s="28"/>
    </row>
    <row r="7" spans="1:16" s="5" customFormat="1" ht="12.75" customHeight="1" x14ac:dyDescent="0.35">
      <c r="A7" s="38">
        <v>1.3</v>
      </c>
      <c r="B7" s="48" t="s">
        <v>48</v>
      </c>
      <c r="C7" s="34" t="s">
        <v>39</v>
      </c>
      <c r="D7" s="2">
        <v>1</v>
      </c>
      <c r="E7" s="6">
        <v>1350</v>
      </c>
      <c r="F7" s="17">
        <f t="shared" si="0"/>
        <v>1350</v>
      </c>
      <c r="G7" s="30">
        <f t="shared" si="1"/>
        <v>1350</v>
      </c>
      <c r="H7" s="16">
        <f t="shared" si="2"/>
        <v>0</v>
      </c>
      <c r="I7" s="16">
        <f t="shared" si="3"/>
        <v>0</v>
      </c>
      <c r="J7" s="3"/>
      <c r="M7" s="28"/>
    </row>
    <row r="8" spans="1:16" s="5" customFormat="1" ht="12.75" customHeight="1" x14ac:dyDescent="0.35">
      <c r="A8" s="38">
        <v>1.4</v>
      </c>
      <c r="B8" s="48" t="s">
        <v>49</v>
      </c>
      <c r="C8" s="34" t="s">
        <v>39</v>
      </c>
      <c r="D8" s="2">
        <v>4</v>
      </c>
      <c r="E8" s="6">
        <v>60</v>
      </c>
      <c r="F8" s="17">
        <f t="shared" si="0"/>
        <v>240</v>
      </c>
      <c r="G8" s="30">
        <f t="shared" si="1"/>
        <v>240</v>
      </c>
      <c r="H8" s="16">
        <f t="shared" si="2"/>
        <v>0</v>
      </c>
      <c r="I8" s="16">
        <f t="shared" si="3"/>
        <v>0</v>
      </c>
      <c r="J8" s="3"/>
      <c r="M8" s="28"/>
    </row>
    <row r="9" spans="1:16" s="5" customFormat="1" ht="12.75" customHeight="1" x14ac:dyDescent="0.35">
      <c r="A9" s="38">
        <v>1.5</v>
      </c>
      <c r="B9" s="48" t="s">
        <v>38</v>
      </c>
      <c r="C9" s="34" t="s">
        <v>39</v>
      </c>
      <c r="D9" s="2">
        <v>2</v>
      </c>
      <c r="E9" s="6">
        <v>16</v>
      </c>
      <c r="F9" s="17">
        <f t="shared" si="0"/>
        <v>32</v>
      </c>
      <c r="G9" s="30">
        <f t="shared" si="1"/>
        <v>32</v>
      </c>
      <c r="H9" s="16">
        <f t="shared" si="2"/>
        <v>0</v>
      </c>
      <c r="I9" s="16">
        <f t="shared" si="3"/>
        <v>0</v>
      </c>
      <c r="J9" s="3"/>
      <c r="M9" s="28"/>
    </row>
    <row r="10" spans="1:16" s="5" customFormat="1" ht="12.75" customHeight="1" x14ac:dyDescent="0.35">
      <c r="A10" s="38">
        <v>1.6</v>
      </c>
      <c r="B10" s="48" t="s">
        <v>27</v>
      </c>
      <c r="C10" s="34" t="s">
        <v>39</v>
      </c>
      <c r="D10" s="2">
        <v>1</v>
      </c>
      <c r="E10" s="6">
        <v>110</v>
      </c>
      <c r="F10" s="17">
        <f t="shared" si="0"/>
        <v>110</v>
      </c>
      <c r="G10" s="30">
        <f t="shared" si="1"/>
        <v>110</v>
      </c>
      <c r="H10" s="16">
        <f t="shared" si="2"/>
        <v>0</v>
      </c>
      <c r="I10" s="16">
        <f t="shared" si="3"/>
        <v>0</v>
      </c>
      <c r="J10" s="3"/>
      <c r="M10" s="28"/>
    </row>
    <row r="11" spans="1:16" s="5" customFormat="1" ht="12.75" customHeight="1" x14ac:dyDescent="0.35">
      <c r="A11" s="38">
        <v>1.7</v>
      </c>
      <c r="B11" s="48" t="s">
        <v>35</v>
      </c>
      <c r="C11" s="34" t="s">
        <v>39</v>
      </c>
      <c r="D11" s="2">
        <v>1</v>
      </c>
      <c r="E11" s="6">
        <v>60</v>
      </c>
      <c r="F11" s="17">
        <f t="shared" si="0"/>
        <v>60</v>
      </c>
      <c r="G11" s="30">
        <f t="shared" si="1"/>
        <v>60</v>
      </c>
      <c r="H11" s="16">
        <f t="shared" si="2"/>
        <v>0</v>
      </c>
      <c r="I11" s="16">
        <f t="shared" si="3"/>
        <v>0</v>
      </c>
      <c r="J11" s="3"/>
      <c r="M11" s="28"/>
    </row>
    <row r="12" spans="1:16" s="5" customFormat="1" ht="12.75" customHeight="1" x14ac:dyDescent="0.35">
      <c r="A12" s="38">
        <v>1.8</v>
      </c>
      <c r="B12" s="48" t="s">
        <v>26</v>
      </c>
      <c r="C12" s="34" t="s">
        <v>39</v>
      </c>
      <c r="D12" s="2">
        <v>1</v>
      </c>
      <c r="E12" s="6">
        <v>1455</v>
      </c>
      <c r="F12" s="17">
        <f t="shared" si="0"/>
        <v>1455</v>
      </c>
      <c r="G12" s="30">
        <f t="shared" si="1"/>
        <v>1455</v>
      </c>
      <c r="H12" s="16">
        <f t="shared" si="2"/>
        <v>0</v>
      </c>
      <c r="I12" s="16">
        <f t="shared" si="3"/>
        <v>0</v>
      </c>
      <c r="J12" s="3"/>
      <c r="M12" s="28"/>
    </row>
    <row r="13" spans="1:16" s="5" customFormat="1" ht="12.75" customHeight="1" x14ac:dyDescent="0.35">
      <c r="A13" s="38">
        <v>1.9</v>
      </c>
      <c r="B13" s="48" t="s">
        <v>36</v>
      </c>
      <c r="C13" s="34" t="s">
        <v>39</v>
      </c>
      <c r="D13" s="2">
        <v>1</v>
      </c>
      <c r="E13" s="6">
        <v>10</v>
      </c>
      <c r="F13" s="17">
        <f t="shared" si="0"/>
        <v>10</v>
      </c>
      <c r="G13" s="30">
        <f t="shared" si="1"/>
        <v>10</v>
      </c>
      <c r="H13" s="16">
        <f t="shared" si="2"/>
        <v>0</v>
      </c>
      <c r="I13" s="16">
        <f t="shared" si="3"/>
        <v>0</v>
      </c>
      <c r="J13" s="3"/>
      <c r="M13" s="28"/>
    </row>
    <row r="14" spans="1:16" s="5" customFormat="1" ht="12.75" customHeight="1" x14ac:dyDescent="0.35">
      <c r="A14" s="38">
        <v>1.1000000000000001</v>
      </c>
      <c r="B14" s="48" t="s">
        <v>33</v>
      </c>
      <c r="C14" s="34" t="s">
        <v>39</v>
      </c>
      <c r="D14" s="2">
        <v>1</v>
      </c>
      <c r="E14" s="6">
        <v>180</v>
      </c>
      <c r="F14" s="17">
        <f t="shared" si="0"/>
        <v>180</v>
      </c>
      <c r="G14" s="30">
        <f t="shared" si="1"/>
        <v>180</v>
      </c>
      <c r="H14" s="16">
        <f t="shared" si="2"/>
        <v>0</v>
      </c>
      <c r="I14" s="16">
        <f t="shared" si="3"/>
        <v>0</v>
      </c>
      <c r="J14" s="3"/>
      <c r="M14" s="28"/>
    </row>
    <row r="15" spans="1:16" s="5" customFormat="1" ht="12.75" customHeight="1" x14ac:dyDescent="0.35">
      <c r="A15" s="38">
        <v>2.1</v>
      </c>
      <c r="B15" s="48" t="s">
        <v>37</v>
      </c>
      <c r="C15" s="34" t="s">
        <v>39</v>
      </c>
      <c r="D15" s="2">
        <v>2</v>
      </c>
      <c r="E15" s="6">
        <v>15</v>
      </c>
      <c r="F15" s="17">
        <f t="shared" si="0"/>
        <v>30</v>
      </c>
      <c r="G15" s="30">
        <f t="shared" si="1"/>
        <v>30</v>
      </c>
      <c r="H15" s="16">
        <f t="shared" si="2"/>
        <v>0</v>
      </c>
      <c r="I15" s="16">
        <f t="shared" si="3"/>
        <v>0</v>
      </c>
      <c r="J15" s="3"/>
      <c r="M15" s="28"/>
    </row>
    <row r="16" spans="1:16" s="5" customFormat="1" ht="12.75" customHeight="1" x14ac:dyDescent="0.35">
      <c r="A16" s="38">
        <v>2.2000000000000002</v>
      </c>
      <c r="B16" s="48" t="s">
        <v>28</v>
      </c>
      <c r="C16" s="34" t="s">
        <v>39</v>
      </c>
      <c r="D16" s="2">
        <v>2</v>
      </c>
      <c r="E16" s="6">
        <v>30</v>
      </c>
      <c r="F16" s="17">
        <f t="shared" si="0"/>
        <v>60</v>
      </c>
      <c r="G16" s="30">
        <f t="shared" si="1"/>
        <v>60</v>
      </c>
      <c r="H16" s="16">
        <f t="shared" si="2"/>
        <v>0</v>
      </c>
      <c r="I16" s="16">
        <f t="shared" si="3"/>
        <v>0</v>
      </c>
      <c r="J16" s="3"/>
      <c r="M16" s="28"/>
    </row>
    <row r="17" spans="1:13" s="5" customFormat="1" ht="12.75" customHeight="1" x14ac:dyDescent="0.35">
      <c r="A17" s="38">
        <v>2.2999999999999998</v>
      </c>
      <c r="B17" s="48" t="s">
        <v>30</v>
      </c>
      <c r="C17" s="34" t="s">
        <v>39</v>
      </c>
      <c r="D17" s="2">
        <v>1</v>
      </c>
      <c r="E17" s="6">
        <v>215</v>
      </c>
      <c r="F17" s="17">
        <f t="shared" si="0"/>
        <v>215</v>
      </c>
      <c r="G17" s="30">
        <f t="shared" si="1"/>
        <v>215</v>
      </c>
      <c r="H17" s="16">
        <f t="shared" si="2"/>
        <v>0</v>
      </c>
      <c r="I17" s="16">
        <f t="shared" si="3"/>
        <v>0</v>
      </c>
      <c r="J17" s="3"/>
      <c r="M17" s="28"/>
    </row>
    <row r="18" spans="1:13" s="5" customFormat="1" ht="12.75" customHeight="1" x14ac:dyDescent="0.35">
      <c r="A18" s="38">
        <v>2.4</v>
      </c>
      <c r="B18" s="48" t="s">
        <v>31</v>
      </c>
      <c r="C18" s="34" t="s">
        <v>39</v>
      </c>
      <c r="D18" s="2">
        <v>1</v>
      </c>
      <c r="E18" s="6">
        <v>70</v>
      </c>
      <c r="F18" s="17">
        <f t="shared" si="0"/>
        <v>70</v>
      </c>
      <c r="G18" s="30">
        <f t="shared" si="1"/>
        <v>70</v>
      </c>
      <c r="H18" s="16">
        <f t="shared" si="2"/>
        <v>0</v>
      </c>
      <c r="I18" s="16">
        <f t="shared" si="3"/>
        <v>0</v>
      </c>
      <c r="J18" s="3"/>
      <c r="M18" s="28"/>
    </row>
    <row r="19" spans="1:13" s="5" customFormat="1" ht="12.75" customHeight="1" x14ac:dyDescent="0.35">
      <c r="A19" s="38">
        <v>2.5</v>
      </c>
      <c r="B19" s="48" t="s">
        <v>34</v>
      </c>
      <c r="C19" s="34" t="s">
        <v>39</v>
      </c>
      <c r="D19" s="2">
        <v>2</v>
      </c>
      <c r="E19" s="6">
        <v>25</v>
      </c>
      <c r="F19" s="17">
        <f t="shared" si="0"/>
        <v>50</v>
      </c>
      <c r="G19" s="30">
        <f t="shared" si="1"/>
        <v>50</v>
      </c>
      <c r="H19" s="16">
        <f t="shared" si="2"/>
        <v>0</v>
      </c>
      <c r="I19" s="16">
        <f t="shared" si="3"/>
        <v>0</v>
      </c>
      <c r="J19" s="3"/>
      <c r="M19" s="28"/>
    </row>
    <row r="20" spans="1:13" s="5" customFormat="1" ht="12.75" customHeight="1" x14ac:dyDescent="0.35">
      <c r="A20" s="38">
        <v>2.6</v>
      </c>
      <c r="B20" s="48" t="s">
        <v>24</v>
      </c>
      <c r="C20" s="34" t="s">
        <v>39</v>
      </c>
      <c r="D20" s="2">
        <v>2</v>
      </c>
      <c r="E20" s="6">
        <v>85</v>
      </c>
      <c r="F20" s="17">
        <f t="shared" si="0"/>
        <v>170</v>
      </c>
      <c r="G20" s="30">
        <f t="shared" si="1"/>
        <v>170</v>
      </c>
      <c r="H20" s="16">
        <f t="shared" si="2"/>
        <v>0</v>
      </c>
      <c r="I20" s="16">
        <f t="shared" si="3"/>
        <v>0</v>
      </c>
      <c r="J20" s="3"/>
      <c r="M20" s="28"/>
    </row>
    <row r="21" spans="1:13" s="5" customFormat="1" ht="12.75" customHeight="1" x14ac:dyDescent="0.35">
      <c r="A21" s="38">
        <v>2.7</v>
      </c>
      <c r="B21" s="48" t="s">
        <v>29</v>
      </c>
      <c r="C21" s="34" t="s">
        <v>39</v>
      </c>
      <c r="D21" s="2">
        <v>2</v>
      </c>
      <c r="E21" s="6">
        <v>10</v>
      </c>
      <c r="F21" s="17">
        <f t="shared" si="0"/>
        <v>20</v>
      </c>
      <c r="G21" s="30">
        <f t="shared" si="1"/>
        <v>20</v>
      </c>
      <c r="H21" s="16">
        <f t="shared" si="2"/>
        <v>0</v>
      </c>
      <c r="I21" s="16">
        <f t="shared" si="3"/>
        <v>0</v>
      </c>
      <c r="J21" s="3"/>
      <c r="M21" s="28"/>
    </row>
    <row r="22" spans="1:13" s="5" customFormat="1" ht="12.75" customHeight="1" x14ac:dyDescent="0.35">
      <c r="A22" s="38">
        <v>2.8</v>
      </c>
      <c r="B22" s="48" t="s">
        <v>23</v>
      </c>
      <c r="C22" s="34" t="s">
        <v>39</v>
      </c>
      <c r="D22" s="2">
        <v>2</v>
      </c>
      <c r="E22" s="6">
        <v>435</v>
      </c>
      <c r="F22" s="17">
        <f t="shared" si="0"/>
        <v>870</v>
      </c>
      <c r="G22" s="30">
        <f t="shared" si="1"/>
        <v>870</v>
      </c>
      <c r="H22" s="16">
        <f t="shared" si="2"/>
        <v>0</v>
      </c>
      <c r="I22" s="16">
        <f t="shared" si="3"/>
        <v>0</v>
      </c>
      <c r="J22" s="3"/>
      <c r="M22" s="28"/>
    </row>
    <row r="23" spans="1:13" s="5" customFormat="1" ht="12.75" customHeight="1" x14ac:dyDescent="0.35">
      <c r="A23" s="38">
        <v>2.9</v>
      </c>
      <c r="B23" s="48" t="s">
        <v>32</v>
      </c>
      <c r="C23" s="34" t="s">
        <v>39</v>
      </c>
      <c r="D23" s="2">
        <v>1</v>
      </c>
      <c r="E23" s="6">
        <v>39</v>
      </c>
      <c r="F23" s="17">
        <f>D23*E23</f>
        <v>39</v>
      </c>
      <c r="G23" s="30">
        <f t="shared" si="1"/>
        <v>39</v>
      </c>
      <c r="H23" s="16">
        <f t="shared" si="2"/>
        <v>0</v>
      </c>
      <c r="I23" s="16">
        <f t="shared" si="3"/>
        <v>0</v>
      </c>
      <c r="J23" s="3"/>
      <c r="M23" s="28"/>
    </row>
    <row r="24" spans="1:13" s="5" customFormat="1" ht="12.75" customHeight="1" x14ac:dyDescent="0.35">
      <c r="A24" s="38">
        <v>3</v>
      </c>
      <c r="B24" s="48" t="s">
        <v>50</v>
      </c>
      <c r="C24" s="34" t="s">
        <v>39</v>
      </c>
      <c r="D24" s="2">
        <v>2</v>
      </c>
      <c r="E24" s="6">
        <v>50</v>
      </c>
      <c r="F24" s="17">
        <f>D24*E24</f>
        <v>100</v>
      </c>
      <c r="G24" s="30">
        <f t="shared" si="1"/>
        <v>100</v>
      </c>
      <c r="H24" s="16">
        <f>F24-G24</f>
        <v>0</v>
      </c>
      <c r="I24" s="16">
        <f t="shared" si="3"/>
        <v>0</v>
      </c>
      <c r="J24" s="3"/>
      <c r="M24" s="28"/>
    </row>
    <row r="25" spans="1:13" s="5" customFormat="1" ht="12.75" customHeight="1" x14ac:dyDescent="0.35">
      <c r="A25" s="38">
        <v>3.1</v>
      </c>
      <c r="B25" s="48" t="s">
        <v>25</v>
      </c>
      <c r="C25" s="34" t="s">
        <v>39</v>
      </c>
      <c r="D25" s="2">
        <v>1</v>
      </c>
      <c r="E25" s="6">
        <v>555</v>
      </c>
      <c r="F25" s="17">
        <f>D25*E25</f>
        <v>555</v>
      </c>
      <c r="G25" s="30">
        <f t="shared" si="1"/>
        <v>555</v>
      </c>
      <c r="H25" s="16">
        <f>F25-G25</f>
        <v>0</v>
      </c>
      <c r="I25" s="16">
        <f t="shared" si="3"/>
        <v>0</v>
      </c>
      <c r="J25" s="3"/>
      <c r="M25" s="28"/>
    </row>
    <row r="26" spans="1:13" x14ac:dyDescent="0.35">
      <c r="A26" s="1"/>
      <c r="B26" s="13"/>
      <c r="C26" s="4"/>
      <c r="D26" s="4"/>
      <c r="E26" s="18"/>
      <c r="F26" s="18">
        <f>SUM(F5:F25)</f>
        <v>6764</v>
      </c>
      <c r="G26" s="18">
        <f>SUM(G5:G25)</f>
        <v>6200</v>
      </c>
      <c r="H26" s="18">
        <f>SUM(H5:H25)</f>
        <v>564</v>
      </c>
      <c r="I26" s="18">
        <f>SUM(I5:I25)</f>
        <v>0</v>
      </c>
      <c r="J26" s="3"/>
      <c r="K26" s="49"/>
      <c r="L26" s="49"/>
      <c r="M26" s="29"/>
    </row>
    <row r="27" spans="1:13" x14ac:dyDescent="0.35">
      <c r="A27" s="1">
        <v>2</v>
      </c>
      <c r="B27" s="44" t="s">
        <v>13</v>
      </c>
      <c r="C27" s="45"/>
      <c r="D27" s="45"/>
      <c r="E27" s="45"/>
      <c r="F27" s="45"/>
      <c r="G27" s="45"/>
      <c r="H27" s="46"/>
      <c r="I27" s="41"/>
      <c r="J27" s="3"/>
    </row>
    <row r="28" spans="1:13" s="5" customFormat="1" ht="12.75" customHeight="1" x14ac:dyDescent="0.35">
      <c r="A28" s="6">
        <v>2.1</v>
      </c>
      <c r="B28" s="6"/>
      <c r="C28" s="34"/>
      <c r="D28" s="7"/>
      <c r="E28" s="16"/>
      <c r="F28" s="17">
        <f t="shared" ref="F28:F35" si="4">D28*E28</f>
        <v>0</v>
      </c>
      <c r="G28" s="30">
        <v>0</v>
      </c>
      <c r="H28" s="16">
        <f t="shared" ref="H28" si="5">F28-G28</f>
        <v>0</v>
      </c>
      <c r="I28" s="16">
        <f t="shared" ref="I28" si="6">F28-G28-H28</f>
        <v>0</v>
      </c>
      <c r="J28" s="3"/>
    </row>
    <row r="29" spans="1:13" s="5" customFormat="1" ht="12.75" hidden="1" customHeight="1" x14ac:dyDescent="0.35">
      <c r="A29" s="6">
        <v>2.2000000000000002</v>
      </c>
      <c r="B29" s="6"/>
      <c r="C29" s="34"/>
      <c r="D29" s="7"/>
      <c r="E29" s="16"/>
      <c r="F29" s="17">
        <f t="shared" si="4"/>
        <v>0</v>
      </c>
      <c r="G29" s="30">
        <v>0</v>
      </c>
      <c r="H29" s="16">
        <f t="shared" ref="H29:H35" si="7">F29-G29</f>
        <v>0</v>
      </c>
      <c r="I29" s="16">
        <f t="shared" ref="I29:I35" si="8">F29-G29-H29</f>
        <v>0</v>
      </c>
      <c r="J29" s="3"/>
    </row>
    <row r="30" spans="1:13" s="5" customFormat="1" ht="12.75" hidden="1" customHeight="1" x14ac:dyDescent="0.35">
      <c r="A30" s="6">
        <v>2.2999999999999998</v>
      </c>
      <c r="B30" s="6"/>
      <c r="C30" s="34"/>
      <c r="D30" s="7"/>
      <c r="E30" s="16"/>
      <c r="F30" s="17">
        <f t="shared" si="4"/>
        <v>0</v>
      </c>
      <c r="G30" s="30">
        <v>0</v>
      </c>
      <c r="H30" s="16">
        <f>F30-G30</f>
        <v>0</v>
      </c>
      <c r="I30" s="16">
        <f>F30-G30-H30</f>
        <v>0</v>
      </c>
      <c r="J30" s="3"/>
    </row>
    <row r="31" spans="1:13" s="5" customFormat="1" ht="12.75" hidden="1" customHeight="1" x14ac:dyDescent="0.35">
      <c r="A31" s="6">
        <v>2.4</v>
      </c>
      <c r="B31" s="6"/>
      <c r="C31" s="34"/>
      <c r="D31" s="7"/>
      <c r="E31" s="16"/>
      <c r="F31" s="17">
        <f t="shared" si="4"/>
        <v>0</v>
      </c>
      <c r="G31" s="30">
        <v>0</v>
      </c>
      <c r="H31" s="16">
        <f t="shared" si="7"/>
        <v>0</v>
      </c>
      <c r="I31" s="16">
        <f t="shared" si="8"/>
        <v>0</v>
      </c>
      <c r="J31" s="3"/>
    </row>
    <row r="32" spans="1:13" s="5" customFormat="1" ht="12.75" hidden="1" customHeight="1" x14ac:dyDescent="0.35">
      <c r="A32" s="6">
        <v>2.5</v>
      </c>
      <c r="B32" s="6"/>
      <c r="C32" s="34"/>
      <c r="D32" s="7"/>
      <c r="E32" s="16"/>
      <c r="F32" s="17">
        <f t="shared" si="4"/>
        <v>0</v>
      </c>
      <c r="G32" s="30">
        <v>0</v>
      </c>
      <c r="H32" s="16">
        <f t="shared" si="7"/>
        <v>0</v>
      </c>
      <c r="I32" s="16">
        <f t="shared" si="8"/>
        <v>0</v>
      </c>
      <c r="J32" s="3"/>
    </row>
    <row r="33" spans="1:11" s="5" customFormat="1" ht="12.75" hidden="1" customHeight="1" x14ac:dyDescent="0.35">
      <c r="A33" s="6">
        <v>2.6</v>
      </c>
      <c r="B33" s="6"/>
      <c r="C33" s="7"/>
      <c r="D33" s="7"/>
      <c r="E33" s="16"/>
      <c r="F33" s="17">
        <f t="shared" si="4"/>
        <v>0</v>
      </c>
      <c r="G33" s="30">
        <v>0</v>
      </c>
      <c r="H33" s="16">
        <f t="shared" si="7"/>
        <v>0</v>
      </c>
      <c r="I33" s="16">
        <f t="shared" si="8"/>
        <v>0</v>
      </c>
      <c r="J33" s="3"/>
    </row>
    <row r="34" spans="1:11" s="5" customFormat="1" ht="12.75" hidden="1" customHeight="1" x14ac:dyDescent="0.35">
      <c r="A34" s="6">
        <v>2.7</v>
      </c>
      <c r="B34" s="6"/>
      <c r="C34" s="7"/>
      <c r="D34" s="7"/>
      <c r="E34" s="16"/>
      <c r="F34" s="17">
        <f t="shared" si="4"/>
        <v>0</v>
      </c>
      <c r="G34" s="30">
        <v>0</v>
      </c>
      <c r="H34" s="16">
        <f t="shared" si="7"/>
        <v>0</v>
      </c>
      <c r="I34" s="16">
        <f t="shared" si="8"/>
        <v>0</v>
      </c>
      <c r="J34" s="3"/>
    </row>
    <row r="35" spans="1:11" s="5" customFormat="1" ht="12.75" hidden="1" customHeight="1" x14ac:dyDescent="0.35">
      <c r="A35" s="6">
        <v>2.8</v>
      </c>
      <c r="B35" s="6"/>
      <c r="C35" s="7"/>
      <c r="D35" s="7"/>
      <c r="E35" s="16"/>
      <c r="F35" s="17">
        <f t="shared" si="4"/>
        <v>0</v>
      </c>
      <c r="G35" s="30">
        <v>0</v>
      </c>
      <c r="H35" s="16">
        <f t="shared" si="7"/>
        <v>0</v>
      </c>
      <c r="I35" s="16">
        <f t="shared" si="8"/>
        <v>0</v>
      </c>
      <c r="J35" s="3"/>
    </row>
    <row r="36" spans="1:11" x14ac:dyDescent="0.35">
      <c r="A36" s="1"/>
      <c r="B36" s="13" t="s">
        <v>3</v>
      </c>
      <c r="C36" s="4"/>
      <c r="D36" s="4"/>
      <c r="E36" s="4"/>
      <c r="F36" s="18">
        <f>SUM(F28:F35)</f>
        <v>0</v>
      </c>
      <c r="G36" s="32">
        <f>SUM(G28:G35)</f>
        <v>0</v>
      </c>
      <c r="H36" s="18">
        <f>SUM(H28:H35)</f>
        <v>0</v>
      </c>
      <c r="I36" s="18">
        <f>SUM(I28:I35)</f>
        <v>0</v>
      </c>
      <c r="J36" s="3"/>
      <c r="K36" s="5"/>
    </row>
    <row r="37" spans="1:11" x14ac:dyDescent="0.35">
      <c r="A37" s="1">
        <v>3</v>
      </c>
      <c r="B37" s="53" t="s">
        <v>7</v>
      </c>
      <c r="C37" s="53"/>
      <c r="D37" s="53"/>
      <c r="E37" s="53"/>
      <c r="F37" s="53"/>
      <c r="G37" s="53"/>
      <c r="H37" s="53"/>
      <c r="I37" s="41"/>
      <c r="J37" s="3"/>
      <c r="K37" s="5"/>
    </row>
    <row r="38" spans="1:11" s="5" customFormat="1" ht="12.75" customHeight="1" x14ac:dyDescent="0.35">
      <c r="A38" s="6">
        <v>3.1</v>
      </c>
      <c r="B38" s="52" t="s">
        <v>51</v>
      </c>
      <c r="C38" s="34" t="s">
        <v>40</v>
      </c>
      <c r="D38" s="7">
        <v>50</v>
      </c>
      <c r="E38" s="16">
        <v>4</v>
      </c>
      <c r="F38" s="17">
        <f>D38*E38</f>
        <v>200</v>
      </c>
      <c r="G38" s="30">
        <v>0</v>
      </c>
      <c r="H38" s="16">
        <f t="shared" ref="H38" si="9">F38-G38</f>
        <v>200</v>
      </c>
      <c r="I38" s="16">
        <f t="shared" ref="I38" si="10">F38-G38-H38</f>
        <v>0</v>
      </c>
      <c r="J38" s="3"/>
    </row>
    <row r="39" spans="1:11" s="5" customFormat="1" ht="12.75" customHeight="1" x14ac:dyDescent="0.35">
      <c r="A39" s="6">
        <v>3.2</v>
      </c>
      <c r="B39" s="47" t="s">
        <v>52</v>
      </c>
      <c r="C39" s="34" t="s">
        <v>14</v>
      </c>
      <c r="D39" s="7">
        <v>12</v>
      </c>
      <c r="E39" s="16">
        <v>300</v>
      </c>
      <c r="F39" s="17">
        <f t="shared" ref="F39:F47" si="11">D39*E39</f>
        <v>3600</v>
      </c>
      <c r="G39" s="30">
        <v>0</v>
      </c>
      <c r="H39" s="16">
        <v>0</v>
      </c>
      <c r="I39" s="16">
        <f t="shared" ref="I39:I47" si="12">F39-G39-H39</f>
        <v>3600</v>
      </c>
      <c r="J39" s="3"/>
    </row>
    <row r="40" spans="1:11" s="5" customFormat="1" ht="12.75" customHeight="1" x14ac:dyDescent="0.35">
      <c r="A40" s="6">
        <v>3.3</v>
      </c>
      <c r="B40" s="6"/>
      <c r="C40" s="7"/>
      <c r="D40" s="7"/>
      <c r="E40" s="16"/>
      <c r="F40" s="17">
        <f t="shared" si="11"/>
        <v>0</v>
      </c>
      <c r="G40" s="30">
        <v>0</v>
      </c>
      <c r="H40" s="16">
        <f t="shared" ref="H40:H47" si="13">F40-G40</f>
        <v>0</v>
      </c>
      <c r="I40" s="16">
        <f t="shared" si="12"/>
        <v>0</v>
      </c>
      <c r="J40" s="3"/>
      <c r="K40" s="8"/>
    </row>
    <row r="41" spans="1:11" s="5" customFormat="1" ht="12.75" hidden="1" customHeight="1" x14ac:dyDescent="0.35">
      <c r="A41" s="6">
        <v>3.4</v>
      </c>
      <c r="B41" s="6"/>
      <c r="C41" s="7"/>
      <c r="D41" s="7"/>
      <c r="E41" s="16"/>
      <c r="F41" s="17">
        <f t="shared" si="11"/>
        <v>0</v>
      </c>
      <c r="G41" s="30">
        <v>0</v>
      </c>
      <c r="H41" s="16">
        <f t="shared" si="13"/>
        <v>0</v>
      </c>
      <c r="I41" s="16">
        <f t="shared" si="12"/>
        <v>0</v>
      </c>
      <c r="J41" s="3"/>
    </row>
    <row r="42" spans="1:11" s="5" customFormat="1" ht="12.75" hidden="1" customHeight="1" x14ac:dyDescent="0.35">
      <c r="A42" s="6">
        <v>3.5</v>
      </c>
      <c r="B42" s="6"/>
      <c r="C42" s="7"/>
      <c r="D42" s="7"/>
      <c r="E42" s="16"/>
      <c r="F42" s="17">
        <f t="shared" si="11"/>
        <v>0</v>
      </c>
      <c r="G42" s="30">
        <v>0</v>
      </c>
      <c r="H42" s="16">
        <f t="shared" ref="H42:H45" si="14">F42-G42</f>
        <v>0</v>
      </c>
      <c r="I42" s="16">
        <f t="shared" ref="I42:I45" si="15">F42-G42-H42</f>
        <v>0</v>
      </c>
      <c r="J42" s="3"/>
    </row>
    <row r="43" spans="1:11" s="5" customFormat="1" ht="12.75" hidden="1" customHeight="1" x14ac:dyDescent="0.35">
      <c r="A43" s="6">
        <v>3.6</v>
      </c>
      <c r="B43" s="6"/>
      <c r="C43" s="7"/>
      <c r="D43" s="7"/>
      <c r="E43" s="16"/>
      <c r="F43" s="17">
        <f t="shared" si="11"/>
        <v>0</v>
      </c>
      <c r="G43" s="30">
        <v>0</v>
      </c>
      <c r="H43" s="16">
        <f t="shared" si="14"/>
        <v>0</v>
      </c>
      <c r="I43" s="16">
        <f t="shared" si="15"/>
        <v>0</v>
      </c>
      <c r="J43" s="3"/>
    </row>
    <row r="44" spans="1:11" s="5" customFormat="1" ht="12.75" hidden="1" customHeight="1" x14ac:dyDescent="0.35">
      <c r="A44" s="6">
        <v>3.7</v>
      </c>
      <c r="B44" s="6"/>
      <c r="C44" s="7"/>
      <c r="D44" s="7"/>
      <c r="E44" s="16"/>
      <c r="F44" s="17">
        <f t="shared" si="11"/>
        <v>0</v>
      </c>
      <c r="G44" s="30">
        <v>0</v>
      </c>
      <c r="H44" s="16">
        <f t="shared" si="14"/>
        <v>0</v>
      </c>
      <c r="I44" s="16">
        <f t="shared" si="15"/>
        <v>0</v>
      </c>
      <c r="J44" s="3"/>
    </row>
    <row r="45" spans="1:11" s="5" customFormat="1" ht="12.75" hidden="1" customHeight="1" x14ac:dyDescent="0.35">
      <c r="A45" s="6">
        <v>3.8</v>
      </c>
      <c r="B45" s="6"/>
      <c r="C45" s="7"/>
      <c r="D45" s="7"/>
      <c r="E45" s="16"/>
      <c r="F45" s="17">
        <f t="shared" si="11"/>
        <v>0</v>
      </c>
      <c r="G45" s="30">
        <v>0</v>
      </c>
      <c r="H45" s="16">
        <f t="shared" si="14"/>
        <v>0</v>
      </c>
      <c r="I45" s="16">
        <f t="shared" si="15"/>
        <v>0</v>
      </c>
      <c r="J45" s="3"/>
    </row>
    <row r="46" spans="1:11" s="5" customFormat="1" ht="12.75" hidden="1" customHeight="1" x14ac:dyDescent="0.35">
      <c r="A46" s="6">
        <v>3.9</v>
      </c>
      <c r="B46" s="6"/>
      <c r="C46" s="7"/>
      <c r="D46" s="7"/>
      <c r="E46" s="16"/>
      <c r="F46" s="17">
        <f t="shared" si="11"/>
        <v>0</v>
      </c>
      <c r="G46" s="30">
        <v>0</v>
      </c>
      <c r="H46" s="16">
        <f t="shared" si="13"/>
        <v>0</v>
      </c>
      <c r="I46" s="16">
        <f t="shared" si="12"/>
        <v>0</v>
      </c>
      <c r="J46" s="3"/>
    </row>
    <row r="47" spans="1:11" s="5" customFormat="1" ht="12.75" hidden="1" customHeight="1" x14ac:dyDescent="0.35">
      <c r="A47" s="39">
        <v>3.1</v>
      </c>
      <c r="B47" s="6"/>
      <c r="C47" s="7"/>
      <c r="D47" s="7"/>
      <c r="E47" s="16"/>
      <c r="F47" s="17">
        <f t="shared" si="11"/>
        <v>0</v>
      </c>
      <c r="G47" s="30">
        <v>0</v>
      </c>
      <c r="H47" s="16">
        <f t="shared" si="13"/>
        <v>0</v>
      </c>
      <c r="I47" s="16">
        <f t="shared" si="12"/>
        <v>0</v>
      </c>
      <c r="J47" s="3"/>
    </row>
    <row r="48" spans="1:11" x14ac:dyDescent="0.35">
      <c r="A48" s="1">
        <v>4</v>
      </c>
      <c r="B48" s="13" t="s">
        <v>10</v>
      </c>
      <c r="C48" s="4"/>
      <c r="D48" s="4"/>
      <c r="E48" s="4"/>
      <c r="F48" s="18">
        <f>SUM(F38:F47)</f>
        <v>3800</v>
      </c>
      <c r="G48" s="32">
        <f>SUM(G38:G47)</f>
        <v>0</v>
      </c>
      <c r="H48" s="18">
        <f>SUM(H38:H47)</f>
        <v>200</v>
      </c>
      <c r="I48" s="18">
        <f>SUM(I38:I47)</f>
        <v>3600</v>
      </c>
      <c r="J48" s="3"/>
    </row>
    <row r="49" spans="1:10" x14ac:dyDescent="0.35">
      <c r="A49" s="1">
        <v>4.0999999999999996</v>
      </c>
      <c r="B49" s="1" t="s">
        <v>54</v>
      </c>
      <c r="C49" s="2" t="s">
        <v>39</v>
      </c>
      <c r="D49" s="2">
        <v>1</v>
      </c>
      <c r="E49" s="2">
        <v>300</v>
      </c>
      <c r="F49" s="2">
        <f>D49*E49</f>
        <v>300</v>
      </c>
      <c r="G49" s="30">
        <v>0</v>
      </c>
      <c r="H49" s="2">
        <f>F49-G49</f>
        <v>300</v>
      </c>
      <c r="I49" s="16">
        <f t="shared" ref="I49" si="16">F49-G49-H49</f>
        <v>0</v>
      </c>
      <c r="J49" s="3"/>
    </row>
    <row r="50" spans="1:10" ht="15.5" x14ac:dyDescent="0.35">
      <c r="A50" s="1"/>
      <c r="B50" s="14" t="s">
        <v>1</v>
      </c>
      <c r="C50" s="15"/>
      <c r="D50" s="15"/>
      <c r="E50" s="15"/>
      <c r="F50" s="15">
        <f>F26+F36+F48</f>
        <v>10564</v>
      </c>
      <c r="G50" s="15">
        <f>G26+G36+G48</f>
        <v>6200</v>
      </c>
      <c r="H50" s="15">
        <f>H26+H36+H48+H49</f>
        <v>1064</v>
      </c>
      <c r="I50" s="15">
        <f>I26+I36+I48</f>
        <v>3600</v>
      </c>
      <c r="J50" s="3"/>
    </row>
    <row r="51" spans="1:10" ht="12.75" customHeight="1" x14ac:dyDescent="0.35">
      <c r="A51" s="1"/>
      <c r="B51" s="1"/>
      <c r="C51" s="1"/>
      <c r="D51" s="1"/>
      <c r="E51" s="1"/>
      <c r="F51" s="35">
        <f>SUM(G51:I51)</f>
        <v>1.0283983339644074</v>
      </c>
      <c r="G51" s="35">
        <f>G50/$F$50</f>
        <v>0.58689890193108674</v>
      </c>
      <c r="H51" s="35">
        <f>H50/$F$50</f>
        <v>0.10071942446043165</v>
      </c>
      <c r="I51" s="35">
        <f>I50/$F$50</f>
        <v>0.34078000757288907</v>
      </c>
      <c r="J51" s="3"/>
    </row>
    <row r="52" spans="1:10" ht="12.75" customHeight="1" x14ac:dyDescent="0.35">
      <c r="J52" s="51"/>
    </row>
    <row r="53" spans="1:10" ht="12.75" customHeight="1" x14ac:dyDescent="0.35"/>
    <row r="54" spans="1:10" ht="12.75" customHeight="1" x14ac:dyDescent="0.35">
      <c r="C54" s="31"/>
    </row>
    <row r="55" spans="1:10" ht="12.75" customHeight="1" x14ac:dyDescent="0.35"/>
    <row r="56" spans="1:10" ht="12.75" customHeight="1" x14ac:dyDescent="0.35">
      <c r="C56" t="s">
        <v>15</v>
      </c>
    </row>
    <row r="57" spans="1:10" ht="12.75" customHeight="1" x14ac:dyDescent="0.35">
      <c r="C57" t="s">
        <v>16</v>
      </c>
    </row>
    <row r="58" spans="1:10" ht="12.75" customHeight="1" x14ac:dyDescent="0.35"/>
    <row r="59" spans="1:10" ht="12.75" customHeight="1" x14ac:dyDescent="0.35"/>
    <row r="60" spans="1:10" ht="12.75" customHeight="1" x14ac:dyDescent="0.35"/>
    <row r="61" spans="1:10" ht="12.75" customHeight="1" x14ac:dyDescent="0.35"/>
    <row r="62" spans="1:10" ht="12.75" customHeight="1" x14ac:dyDescent="0.35"/>
    <row r="63" spans="1:10" ht="12.75" customHeight="1" x14ac:dyDescent="0.35"/>
    <row r="64" spans="1:10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</sheetData>
  <mergeCells count="4">
    <mergeCell ref="B4:H4"/>
    <mergeCell ref="B37:H37"/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S109"/>
  <sheetViews>
    <sheetView workbookViewId="0">
      <selection activeCell="B13" sqref="B13"/>
    </sheetView>
  </sheetViews>
  <sheetFormatPr defaultColWidth="9.08984375" defaultRowHeight="14.5" x14ac:dyDescent="0.35"/>
  <cols>
    <col min="1" max="1" width="4.90625" style="20" customWidth="1"/>
    <col min="2" max="2" width="42.36328125" style="20" customWidth="1"/>
    <col min="3" max="14" width="7.6328125" style="20" customWidth="1"/>
    <col min="15" max="16384" width="9.08984375" style="20"/>
  </cols>
  <sheetData>
    <row r="1" spans="1:19" s="9" customFormat="1" ht="15" customHeight="1" x14ac:dyDescent="0.35">
      <c r="A1" s="54" t="s">
        <v>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19"/>
      <c r="P1" s="20"/>
      <c r="Q1" s="20"/>
      <c r="R1" s="20"/>
      <c r="S1" s="20"/>
    </row>
    <row r="2" spans="1:19" ht="24.9" customHeight="1" x14ac:dyDescent="0.3">
      <c r="A2" s="57" t="s">
        <v>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40" t="s">
        <v>22</v>
      </c>
    </row>
    <row r="3" spans="1:19" x14ac:dyDescent="0.35">
      <c r="A3" s="21"/>
      <c r="B3" s="21"/>
      <c r="C3" s="56" t="s">
        <v>14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22"/>
    </row>
    <row r="4" spans="1:19" x14ac:dyDescent="0.35">
      <c r="A4" s="37" t="s">
        <v>17</v>
      </c>
      <c r="B4" s="36" t="s">
        <v>8</v>
      </c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>
        <v>10</v>
      </c>
      <c r="M4" s="23">
        <v>11</v>
      </c>
      <c r="N4" s="23">
        <v>12</v>
      </c>
    </row>
    <row r="5" spans="1:19" ht="27" customHeight="1" x14ac:dyDescent="0.35">
      <c r="A5" s="21">
        <v>1</v>
      </c>
      <c r="B5" s="24" t="s">
        <v>42</v>
      </c>
      <c r="C5" s="26" t="s">
        <v>41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2"/>
    </row>
    <row r="6" spans="1:19" ht="29" x14ac:dyDescent="0.35">
      <c r="A6" s="21">
        <v>2</v>
      </c>
      <c r="B6" s="24" t="s">
        <v>43</v>
      </c>
      <c r="C6" s="26" t="s">
        <v>41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2"/>
    </row>
    <row r="7" spans="1:19" ht="29" x14ac:dyDescent="0.35">
      <c r="A7" s="21">
        <v>3</v>
      </c>
      <c r="B7" s="27" t="s">
        <v>44</v>
      </c>
      <c r="C7" s="26" t="s">
        <v>41</v>
      </c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9" ht="17" customHeight="1" x14ac:dyDescent="0.35">
      <c r="A8" s="21">
        <v>4</v>
      </c>
      <c r="B8" s="27" t="s">
        <v>45</v>
      </c>
      <c r="C8" s="26" t="s">
        <v>41</v>
      </c>
      <c r="D8" s="26" t="s">
        <v>41</v>
      </c>
      <c r="E8" s="26" t="s">
        <v>41</v>
      </c>
      <c r="F8" s="26" t="s">
        <v>41</v>
      </c>
      <c r="G8" s="26" t="s">
        <v>41</v>
      </c>
      <c r="H8" s="26" t="s">
        <v>41</v>
      </c>
      <c r="I8" s="26" t="s">
        <v>41</v>
      </c>
      <c r="J8" s="26" t="s">
        <v>41</v>
      </c>
      <c r="K8" s="26" t="s">
        <v>41</v>
      </c>
      <c r="L8" s="26" t="s">
        <v>41</v>
      </c>
      <c r="M8" s="26" t="s">
        <v>41</v>
      </c>
      <c r="N8" s="26" t="s">
        <v>41</v>
      </c>
    </row>
    <row r="9" spans="1:19" x14ac:dyDescent="0.35">
      <c r="A9" s="21">
        <v>5</v>
      </c>
      <c r="B9" s="27" t="s">
        <v>53</v>
      </c>
      <c r="C9" s="26" t="s">
        <v>41</v>
      </c>
      <c r="D9" s="26" t="s">
        <v>41</v>
      </c>
      <c r="E9" s="26" t="s">
        <v>41</v>
      </c>
      <c r="F9" s="26" t="s">
        <v>41</v>
      </c>
      <c r="G9" s="26" t="s">
        <v>41</v>
      </c>
      <c r="H9" s="26" t="s">
        <v>41</v>
      </c>
      <c r="I9" s="26" t="s">
        <v>41</v>
      </c>
      <c r="J9" s="26" t="s">
        <v>41</v>
      </c>
      <c r="K9" s="26" t="s">
        <v>41</v>
      </c>
      <c r="L9" s="26" t="s">
        <v>41</v>
      </c>
      <c r="M9" s="26" t="s">
        <v>41</v>
      </c>
      <c r="N9" s="26" t="s">
        <v>41</v>
      </c>
    </row>
    <row r="10" spans="1:19" ht="12.75" customHeight="1" x14ac:dyDescent="0.35">
      <c r="A10" s="21">
        <v>6</v>
      </c>
      <c r="B10" s="27"/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9" ht="12.75" customHeight="1" x14ac:dyDescent="0.35">
      <c r="A11" s="21">
        <v>7</v>
      </c>
      <c r="B11" s="27"/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9" ht="12.75" customHeight="1" x14ac:dyDescent="0.35">
      <c r="A12" s="21">
        <v>8</v>
      </c>
      <c r="B12" s="27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9" ht="12.75" customHeight="1" x14ac:dyDescent="0.35">
      <c r="A13" s="21">
        <v>9</v>
      </c>
      <c r="B13" s="27"/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9" ht="12.75" customHeight="1" x14ac:dyDescent="0.35">
      <c r="A14" s="21">
        <v>10</v>
      </c>
      <c r="B14" s="27"/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9" ht="12.75" customHeight="1" x14ac:dyDescent="0.35">
      <c r="A15" s="21">
        <v>11</v>
      </c>
      <c r="B15" s="27"/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9" ht="12.75" customHeight="1" x14ac:dyDescent="0.35"/>
    <row r="17" ht="12.75" customHeight="1" x14ac:dyDescent="0.35"/>
    <row r="18" ht="12.75" customHeight="1" x14ac:dyDescent="0.35"/>
    <row r="19" ht="12.75" customHeight="1" x14ac:dyDescent="0.35"/>
    <row r="20" ht="12.75" customHeight="1" x14ac:dyDescent="0.35"/>
    <row r="21" ht="12.75" customHeight="1" x14ac:dyDescent="0.35"/>
    <row r="22" ht="12.75" customHeight="1" x14ac:dyDescent="0.35"/>
    <row r="23" ht="12.75" customHeight="1" x14ac:dyDescent="0.35"/>
    <row r="24" ht="12.75" customHeight="1" x14ac:dyDescent="0.35"/>
    <row r="25" ht="12.75" customHeight="1" x14ac:dyDescent="0.35"/>
    <row r="26" ht="12.75" customHeight="1" x14ac:dyDescent="0.35"/>
    <row r="27" ht="12.75" customHeight="1" x14ac:dyDescent="0.35"/>
    <row r="28" ht="12.75" customHeight="1" x14ac:dyDescent="0.35"/>
    <row r="29" ht="12.75" customHeight="1" x14ac:dyDescent="0.35"/>
    <row r="30" ht="12.75" customHeight="1" x14ac:dyDescent="0.35"/>
    <row r="31" ht="12.75" customHeight="1" x14ac:dyDescent="0.35"/>
    <row r="32" ht="12.75" customHeight="1" x14ac:dyDescent="0.35"/>
    <row r="33" ht="12.75" customHeight="1" x14ac:dyDescent="0.35"/>
    <row r="34" ht="12.75" customHeight="1" x14ac:dyDescent="0.35"/>
    <row r="35" ht="12.75" customHeight="1" x14ac:dyDescent="0.35"/>
    <row r="36" ht="12.75" customHeight="1" x14ac:dyDescent="0.35"/>
    <row r="37" ht="12.75" customHeight="1" x14ac:dyDescent="0.35"/>
    <row r="38" ht="12.75" customHeight="1" x14ac:dyDescent="0.35"/>
    <row r="39" ht="12.75" customHeight="1" x14ac:dyDescent="0.35"/>
    <row r="40" ht="12.75" customHeight="1" x14ac:dyDescent="0.35"/>
    <row r="41" ht="12.75" customHeight="1" x14ac:dyDescent="0.35"/>
    <row r="42" ht="12.75" customHeight="1" x14ac:dyDescent="0.35"/>
    <row r="43" ht="12.75" customHeight="1" x14ac:dyDescent="0.35"/>
    <row r="44" ht="12.75" customHeight="1" x14ac:dyDescent="0.35"/>
    <row r="45" ht="12.75" customHeight="1" x14ac:dyDescent="0.35"/>
    <row r="46" ht="12.75" customHeight="1" x14ac:dyDescent="0.35"/>
    <row r="47" ht="12.75" customHeight="1" x14ac:dyDescent="0.35"/>
    <row r="48" ht="12.75" customHeight="1" x14ac:dyDescent="0.35"/>
    <row r="49" ht="12.75" customHeight="1" x14ac:dyDescent="0.35"/>
    <row r="50" ht="12.75" customHeight="1" x14ac:dyDescent="0.35"/>
    <row r="51" ht="12.75" customHeight="1" x14ac:dyDescent="0.35"/>
    <row r="52" ht="12.75" customHeight="1" x14ac:dyDescent="0.35"/>
    <row r="53" ht="12.75" customHeight="1" x14ac:dyDescent="0.35"/>
    <row r="54" ht="12.75" customHeight="1" x14ac:dyDescent="0.35"/>
    <row r="55" ht="12.75" customHeight="1" x14ac:dyDescent="0.35"/>
    <row r="56" ht="12.75" customHeight="1" x14ac:dyDescent="0.35"/>
    <row r="57" ht="12.75" customHeight="1" x14ac:dyDescent="0.35"/>
    <row r="58" ht="12.75" customHeight="1" x14ac:dyDescent="0.35"/>
    <row r="59" ht="12.75" customHeight="1" x14ac:dyDescent="0.35"/>
    <row r="60" ht="12.75" customHeight="1" x14ac:dyDescent="0.35"/>
    <row r="61" ht="12.75" customHeight="1" x14ac:dyDescent="0.35"/>
    <row r="62" ht="12.75" customHeight="1" x14ac:dyDescent="0.35"/>
    <row r="63" ht="12.75" customHeight="1" x14ac:dyDescent="0.35"/>
    <row r="64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</sheetData>
  <mergeCells count="3">
    <mergeCell ref="C3:N3"/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პროექტის ბიუჯეტი</vt:lpstr>
      <vt:lpstr>საქმიანობის გეგმა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User</cp:lastModifiedBy>
  <cp:lastPrinted>2018-01-12T14:40:09Z</cp:lastPrinted>
  <dcterms:created xsi:type="dcterms:W3CDTF">2016-07-17T18:17:06Z</dcterms:created>
  <dcterms:modified xsi:type="dcterms:W3CDTF">2025-03-31T10:43:58Z</dcterms:modified>
</cp:coreProperties>
</file>