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/>
  <mc:AlternateContent xmlns:mc="http://schemas.openxmlformats.org/markup-compatibility/2006">
    <mc:Choice Requires="x15">
      <x15ac:absPath xmlns:x15ac="http://schemas.microsoft.com/office/spreadsheetml/2010/11/ac" url="/Users/cer_Nino/Downloads/საწარმო 2025/"/>
    </mc:Choice>
  </mc:AlternateContent>
  <xr:revisionPtr revIDLastSave="0" documentId="13_ncr:1_{3CCBF93D-C178-2B46-BEE5-F0286EF8D7E4}" xr6:coauthVersionLast="47" xr6:coauthVersionMax="47" xr10:uidLastSave="{00000000-0000-0000-0000-000000000000}"/>
  <bookViews>
    <workbookView xWindow="0" yWindow="500" windowWidth="28800" windowHeight="17500" tabRatio="774" activeTab="1" xr2:uid="{00000000-000D-0000-FFFF-FFFF00000000}"/>
  </bookViews>
  <sheets>
    <sheet name="პროექტის ბიუჯეტი" sheetId="3" r:id="rId1"/>
    <sheet name="საქმიანობის გეგმა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3" l="1"/>
  <c r="G22" i="3"/>
  <c r="F24" i="3"/>
  <c r="G24" i="3" s="1"/>
  <c r="F23" i="3"/>
  <c r="F22" i="3"/>
  <c r="F21" i="3"/>
  <c r="G21" i="3" s="1"/>
  <c r="F20" i="3"/>
  <c r="G20" i="3" s="1"/>
  <c r="F19" i="3"/>
  <c r="F18" i="3"/>
  <c r="F17" i="3"/>
  <c r="F14" i="3"/>
  <c r="F13" i="3"/>
  <c r="F12" i="3"/>
  <c r="F11" i="3"/>
  <c r="F10" i="3"/>
  <c r="G10" i="3" s="1"/>
  <c r="G6" i="3"/>
  <c r="G5" i="3"/>
  <c r="F7" i="3"/>
  <c r="G7" i="3" s="1"/>
  <c r="F6" i="3"/>
  <c r="F5" i="3"/>
  <c r="F25" i="3" l="1"/>
  <c r="I6" i="3"/>
  <c r="H7" i="3"/>
  <c r="H21" i="3"/>
  <c r="I21" i="3" s="1"/>
  <c r="H11" i="3"/>
  <c r="I12" i="3"/>
  <c r="H13" i="3"/>
  <c r="H14" i="3"/>
  <c r="G15" i="3"/>
  <c r="I22" i="3" l="1"/>
  <c r="I7" i="3"/>
  <c r="I13" i="3"/>
  <c r="I14" i="3"/>
  <c r="I11" i="3"/>
  <c r="F15" i="3" l="1"/>
  <c r="I10" i="3" l="1"/>
  <c r="I15" i="3" s="1"/>
  <c r="H15" i="3"/>
  <c r="G8" i="3"/>
  <c r="G19" i="3"/>
  <c r="H20" i="3"/>
  <c r="I20" i="3" s="1"/>
  <c r="I18" i="3" l="1"/>
  <c r="G17" i="3"/>
  <c r="G25" i="3" s="1"/>
  <c r="G28" i="3" s="1"/>
  <c r="H5" i="3"/>
  <c r="I5" i="3" s="1"/>
  <c r="F8" i="3"/>
  <c r="F28" i="3" s="1"/>
  <c r="H19" i="3"/>
  <c r="I19" i="3" s="1"/>
  <c r="H17" i="3" l="1"/>
  <c r="I17" i="3" s="1"/>
  <c r="I8" i="3"/>
  <c r="H8" i="3"/>
  <c r="I25" i="3"/>
  <c r="H25" i="3" l="1"/>
  <c r="H28" i="3" s="1"/>
  <c r="I28" i="3"/>
  <c r="G29" i="3" l="1"/>
  <c r="H29" i="3" l="1"/>
  <c r="I29" i="3"/>
  <c r="F29" i="3" l="1"/>
</calcChain>
</file>

<file path=xl/sharedStrings.xml><?xml version="1.0" encoding="utf-8"?>
<sst xmlns="http://schemas.openxmlformats.org/spreadsheetml/2006/main" count="71" uniqueCount="47">
  <si>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</si>
  <si>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</si>
  <si>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</si>
  <si>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</si>
  <si>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</si>
  <si>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</si>
  <si>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</si>
  <si>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</si>
  <si>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</si>
  <si>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</si>
  <si>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</si>
  <si>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</si>
  <si>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</si>
  <si>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</si>
  <si>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საბრუნავი საშუალებები/მარაგები/მზა პროდუქცია/მასალა-ნედლეული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</si>
  <si>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</si>
  <si>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</si>
  <si>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</si>
  <si>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</si>
  <si>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</si>
  <si>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</si>
  <si>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</si>
  <si>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</si>
  <si>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</si>
  <si>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>x</t>
  </si>
  <si>
    <t>მაგიდა</t>
  </si>
  <si>
    <t>ცალი</t>
  </si>
  <si>
    <t>მნისი საღებავები</t>
  </si>
  <si>
    <t>ფუნჯები</t>
  </si>
  <si>
    <t>მინა A3 ზომა</t>
  </si>
  <si>
    <t>თარგები ნახატებისთვის</t>
  </si>
  <si>
    <t>სკამი</t>
  </si>
  <si>
    <t>ჩარჩოების დამზადება</t>
  </si>
  <si>
    <t>განათება</t>
  </si>
  <si>
    <t>მასტერკლასების ტრენერრების ჰონორარი 2 ადამიანი</t>
  </si>
  <si>
    <t>სივრცის მენეჯერის ხელფასი 1 ადამიანი</t>
  </si>
  <si>
    <t>დიასახლისი 1 ადამიანი</t>
  </si>
  <si>
    <t>ბუღალტერი 1 ადამიანი</t>
  </si>
  <si>
    <t>მზარეული 1 ადამიანი</t>
  </si>
  <si>
    <t>მზარეულის დამხმარე 1 ადამიანი</t>
  </si>
  <si>
    <t>მარკეტინგული ხარჯები</t>
  </si>
  <si>
    <t>მარკეტინგული სტრატეგიის შემუშავება</t>
  </si>
  <si>
    <t xml:space="preserve">მასტერკლასების შესხებ ინფრომაციის გავრცელება სოციალურ მედიაში </t>
  </si>
  <si>
    <t>გიდების ასოციაციასთან შეხვედრა და თანამშრომლობის შეთავაზება</t>
  </si>
  <si>
    <t>მასტერკლასების ჩატარება</t>
  </si>
  <si>
    <t>პროექტის ფარგლებში განხორციელებული საქმიანობის ანგარიშის წარდგენა</t>
  </si>
  <si>
    <t>ინვენტარის და მასალების შეძენა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</si>
</sst>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Sylfaen"/>
    </font>
    <font>
      <b/>
      <sz val="10"/>
      <color theme="1"/>
      <name val="Sylfaen"/>
    </font>
    <font>
      <sz val="11"/>
      <color theme="1"/>
      <name val="Sylfaen"/>
    </font>
    <font>
      <sz val="10"/>
      <color theme="1"/>
      <name val="Sylfaen"/>
    </font>
    <font>
      <b/>
      <sz val="12"/>
      <color theme="1"/>
      <name val="Sylfaen"/>
    </font>
    <font>
      <sz val="9"/>
      <color theme="1"/>
      <name val="Sylfaen"/>
    </font>
    <font>
      <b/>
      <sz val="11"/>
      <color theme="1"/>
      <name val="Sylfaen"/>
    </font>
    <font>
      <sz val="10"/>
      <color rgb="FFFF0000"/>
      <name val="Sylfaen"/>
    </font>
    <font>
      <b/>
      <sz val="11"/>
      <color rgb="FFFF0000"/>
      <name val="Sylfaen"/>
    </font>
    <font>
      <sz val="11"/>
      <color rgb="FF000000"/>
      <name val="Sylfaen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5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3" borderId="2" xfId="0" applyFont="1" applyFill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8" fillId="3" borderId="0" xfId="0" applyFont="1" applyFill="1"/>
    <xf numFmtId="164" fontId="5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0" xfId="0" applyFont="1"/>
    <xf numFmtId="2" fontId="5" fillId="0" borderId="0" xfId="0" applyNumberFormat="1" applyFont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2" fontId="3" fillId="0" borderId="0" xfId="0" applyNumberFormat="1" applyFont="1"/>
    <xf numFmtId="1" fontId="5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9" fontId="4" fillId="0" borderId="1" xfId="1" applyFont="1" applyBorder="1" applyAlignment="1">
      <alignment horizontal="center"/>
    </xf>
    <xf numFmtId="9" fontId="4" fillId="0" borderId="2" xfId="1" applyFont="1" applyBorder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11" fillId="6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96"/>
  <sheetViews>
    <sheetView zoomScale="144" zoomScaleNormal="90" workbookViewId="0">
      <pane xSplit="2" ySplit="4" topLeftCell="D13" activePane="bottomRight" state="frozen"/>
      <selection activeCell="C3" sqref="C3:N3"/>
      <selection pane="topRight" activeCell="C3" sqref="C3:N3"/>
      <selection pane="bottomLeft" activeCell="C3" sqref="C3:N3"/>
      <selection pane="bottomRight" activeCell="F29" sqref="F29"/>
    </sheetView>
  </sheetViews>
  <sheetFormatPr baseColWidth="10" defaultColWidth="9.1640625" defaultRowHeight="16" x14ac:dyDescent="0.25"/>
  <cols>
    <col min="1" max="1" width="6.5" style="16" customWidth="1"/>
    <col min="2" max="2" width="67" style="16" customWidth="1"/>
    <col min="3" max="3" width="15.1640625" style="16" customWidth="1"/>
    <col min="4" max="4" width="13" style="16" customWidth="1"/>
    <col min="5" max="5" width="12.83203125" style="16" customWidth="1"/>
    <col min="6" max="6" width="14.5" style="16" customWidth="1"/>
    <col min="7" max="7" width="19.5" style="48" customWidth="1"/>
    <col min="8" max="8" width="25.1640625" style="48" customWidth="1"/>
    <col min="9" max="9" width="21.1640625" style="48" customWidth="1"/>
    <col min="10" max="16384" width="9.1640625" style="16"/>
  </cols>
  <sheetData>
    <row r="1" spans="1:16" s="17" customFormat="1" ht="15" customHeight="1" x14ac:dyDescent="0.25">
      <c r="A1" s="56" t="s">
        <v>13</v>
      </c>
      <c r="B1" s="56"/>
      <c r="C1" s="56"/>
      <c r="D1" s="56"/>
      <c r="E1" s="56"/>
      <c r="F1" s="56"/>
      <c r="G1" s="56"/>
      <c r="H1" s="56"/>
      <c r="I1" s="14"/>
      <c r="J1" s="15"/>
      <c r="K1" s="16"/>
      <c r="L1" s="16"/>
      <c r="M1" s="16"/>
      <c r="N1" s="16"/>
      <c r="O1" s="16"/>
      <c r="P1" s="16"/>
    </row>
    <row r="2" spans="1:16" ht="17" x14ac:dyDescent="0.25">
      <c r="A2" s="57" t="s">
        <v>2</v>
      </c>
      <c r="B2" s="57"/>
      <c r="C2" s="57"/>
      <c r="D2" s="57"/>
      <c r="E2" s="57"/>
      <c r="F2" s="57"/>
      <c r="G2" s="57"/>
      <c r="H2" s="57"/>
      <c r="I2" s="18"/>
    </row>
    <row r="3" spans="1:16" ht="58.25" customHeight="1" x14ac:dyDescent="0.25">
      <c r="A3" s="19"/>
      <c r="B3" s="20" t="s">
        <v>0</v>
      </c>
      <c r="C3" s="21" t="s">
        <v>5</v>
      </c>
      <c r="D3" s="21" t="s">
        <v>6</v>
      </c>
      <c r="E3" s="21" t="s">
        <v>7</v>
      </c>
      <c r="F3" s="22" t="s">
        <v>22</v>
      </c>
      <c r="G3" s="23" t="s">
        <v>19</v>
      </c>
      <c r="H3" s="21" t="s">
        <v>20</v>
      </c>
      <c r="I3" s="24" t="s">
        <v>21</v>
      </c>
    </row>
    <row r="4" spans="1:16" x14ac:dyDescent="0.25">
      <c r="A4" s="19">
        <v>1</v>
      </c>
      <c r="B4" s="55" t="s">
        <v>12</v>
      </c>
      <c r="C4" s="55"/>
      <c r="D4" s="55"/>
      <c r="E4" s="55"/>
      <c r="F4" s="55"/>
      <c r="G4" s="55"/>
      <c r="H4" s="55"/>
      <c r="I4" s="25"/>
    </row>
    <row r="5" spans="1:16" s="17" customFormat="1" ht="12.75" customHeight="1" x14ac:dyDescent="0.2">
      <c r="A5" s="26">
        <v>1.1000000000000001</v>
      </c>
      <c r="B5" s="27" t="s">
        <v>25</v>
      </c>
      <c r="C5" s="28" t="s">
        <v>26</v>
      </c>
      <c r="D5" s="28">
        <v>4</v>
      </c>
      <c r="E5" s="29">
        <v>180</v>
      </c>
      <c r="F5" s="30">
        <f>E5*D5</f>
        <v>720</v>
      </c>
      <c r="G5" s="31">
        <f>F5</f>
        <v>720</v>
      </c>
      <c r="H5" s="29">
        <f>F5-G5</f>
        <v>0</v>
      </c>
      <c r="I5" s="32">
        <f>F5-G5-H5</f>
        <v>0</v>
      </c>
      <c r="J5" s="33"/>
      <c r="M5" s="34"/>
    </row>
    <row r="6" spans="1:16" s="17" customFormat="1" ht="12.75" customHeight="1" x14ac:dyDescent="0.2">
      <c r="A6" s="26">
        <v>1.2</v>
      </c>
      <c r="B6" s="27" t="s">
        <v>31</v>
      </c>
      <c r="C6" s="28" t="s">
        <v>26</v>
      </c>
      <c r="D6" s="28">
        <v>16</v>
      </c>
      <c r="E6" s="29">
        <v>60</v>
      </c>
      <c r="F6" s="30">
        <f>E6*D6</f>
        <v>960</v>
      </c>
      <c r="G6" s="31">
        <f>F6</f>
        <v>960</v>
      </c>
      <c r="H6" s="29"/>
      <c r="I6" s="32">
        <f t="shared" ref="I6:I7" si="0">F6-G6-H6</f>
        <v>0</v>
      </c>
      <c r="M6" s="34"/>
    </row>
    <row r="7" spans="1:16" s="17" customFormat="1" ht="12.75" customHeight="1" x14ac:dyDescent="0.2">
      <c r="A7" s="26">
        <v>1.3</v>
      </c>
      <c r="B7" s="27" t="s">
        <v>33</v>
      </c>
      <c r="C7" s="28" t="s">
        <v>26</v>
      </c>
      <c r="D7" s="28">
        <v>4</v>
      </c>
      <c r="E7" s="29">
        <v>50</v>
      </c>
      <c r="F7" s="30">
        <f>E7*D7</f>
        <v>200</v>
      </c>
      <c r="G7" s="31">
        <f>F7</f>
        <v>200</v>
      </c>
      <c r="H7" s="29">
        <f t="shared" ref="H7" si="1">F7-G7</f>
        <v>0</v>
      </c>
      <c r="I7" s="32">
        <f t="shared" si="0"/>
        <v>0</v>
      </c>
      <c r="M7" s="34"/>
    </row>
    <row r="8" spans="1:16" x14ac:dyDescent="0.25">
      <c r="A8" s="19"/>
      <c r="B8" s="35" t="s">
        <v>3</v>
      </c>
      <c r="C8" s="36"/>
      <c r="D8" s="36"/>
      <c r="E8" s="37"/>
      <c r="F8" s="37">
        <f>SUM(F5:F7)</f>
        <v>1880</v>
      </c>
      <c r="G8" s="38">
        <f>SUM(G5:G7)</f>
        <v>1880</v>
      </c>
      <c r="H8" s="37">
        <f>SUM(H5:H7)</f>
        <v>0</v>
      </c>
      <c r="I8" s="39">
        <f>SUM(I5:I7)</f>
        <v>0</v>
      </c>
      <c r="M8" s="40"/>
    </row>
    <row r="9" spans="1:16" x14ac:dyDescent="0.25">
      <c r="A9" s="19">
        <v>2</v>
      </c>
      <c r="B9" s="55" t="s">
        <v>14</v>
      </c>
      <c r="C9" s="55"/>
      <c r="D9" s="55"/>
      <c r="E9" s="55"/>
      <c r="F9" s="55"/>
      <c r="G9" s="55"/>
      <c r="H9" s="55"/>
      <c r="I9" s="25"/>
    </row>
    <row r="10" spans="1:16" s="17" customFormat="1" ht="12.75" customHeight="1" x14ac:dyDescent="0.2">
      <c r="A10" s="27">
        <v>2.1</v>
      </c>
      <c r="B10" s="27" t="s">
        <v>27</v>
      </c>
      <c r="C10" s="28" t="s">
        <v>26</v>
      </c>
      <c r="D10" s="28">
        <v>60</v>
      </c>
      <c r="E10" s="29">
        <v>15</v>
      </c>
      <c r="F10" s="30">
        <f>E10*D10</f>
        <v>900</v>
      </c>
      <c r="G10" s="31">
        <f>F10</f>
        <v>900</v>
      </c>
      <c r="H10" s="29">
        <v>0</v>
      </c>
      <c r="I10" s="32">
        <f t="shared" ref="I10" si="2">F10-G10-H10</f>
        <v>0</v>
      </c>
    </row>
    <row r="11" spans="1:16" s="17" customFormat="1" ht="12.75" customHeight="1" x14ac:dyDescent="0.2">
      <c r="A11" s="27">
        <v>2.2000000000000002</v>
      </c>
      <c r="B11" s="27" t="s">
        <v>28</v>
      </c>
      <c r="C11" s="28" t="s">
        <v>26</v>
      </c>
      <c r="D11" s="28">
        <v>50</v>
      </c>
      <c r="E11" s="29">
        <v>5</v>
      </c>
      <c r="F11" s="30">
        <f>E11*D11</f>
        <v>250</v>
      </c>
      <c r="G11" s="31">
        <v>250</v>
      </c>
      <c r="H11" s="29">
        <f t="shared" ref="H11:H14" si="3">F11-G11</f>
        <v>0</v>
      </c>
      <c r="I11" s="32">
        <f t="shared" ref="I11:I14" si="4">F11-G11-H11</f>
        <v>0</v>
      </c>
    </row>
    <row r="12" spans="1:16" s="17" customFormat="1" ht="12.75" customHeight="1" x14ac:dyDescent="0.2">
      <c r="A12" s="27">
        <v>2.2999999999999998</v>
      </c>
      <c r="B12" s="27" t="s">
        <v>29</v>
      </c>
      <c r="C12" s="28" t="s">
        <v>26</v>
      </c>
      <c r="D12" s="28">
        <v>100</v>
      </c>
      <c r="E12" s="29">
        <v>2</v>
      </c>
      <c r="F12" s="30">
        <f>E12*D12</f>
        <v>200</v>
      </c>
      <c r="G12" s="31">
        <v>0</v>
      </c>
      <c r="H12" s="29">
        <v>200</v>
      </c>
      <c r="I12" s="32">
        <f t="shared" si="4"/>
        <v>0</v>
      </c>
    </row>
    <row r="13" spans="1:16" s="17" customFormat="1" ht="12.75" customHeight="1" x14ac:dyDescent="0.2">
      <c r="A13" s="27">
        <v>2.4</v>
      </c>
      <c r="B13" s="27" t="s">
        <v>30</v>
      </c>
      <c r="C13" s="28" t="s">
        <v>26</v>
      </c>
      <c r="D13" s="28">
        <v>25</v>
      </c>
      <c r="E13" s="29">
        <v>10</v>
      </c>
      <c r="F13" s="30">
        <f>E13*D13</f>
        <v>250</v>
      </c>
      <c r="G13" s="31">
        <v>250</v>
      </c>
      <c r="H13" s="29">
        <f t="shared" si="3"/>
        <v>0</v>
      </c>
      <c r="I13" s="32">
        <f t="shared" si="4"/>
        <v>0</v>
      </c>
    </row>
    <row r="14" spans="1:16" s="17" customFormat="1" ht="12.75" customHeight="1" x14ac:dyDescent="0.2">
      <c r="A14" s="27">
        <v>2.5</v>
      </c>
      <c r="B14" s="27" t="s">
        <v>32</v>
      </c>
      <c r="C14" s="28" t="s">
        <v>26</v>
      </c>
      <c r="D14" s="28">
        <v>100</v>
      </c>
      <c r="E14" s="29">
        <v>5</v>
      </c>
      <c r="F14" s="30">
        <f>E14*D14</f>
        <v>500</v>
      </c>
      <c r="G14" s="31">
        <v>300</v>
      </c>
      <c r="H14" s="29">
        <f t="shared" si="3"/>
        <v>200</v>
      </c>
      <c r="I14" s="32">
        <f t="shared" si="4"/>
        <v>0</v>
      </c>
    </row>
    <row r="15" spans="1:16" x14ac:dyDescent="0.25">
      <c r="A15" s="19"/>
      <c r="B15" s="35" t="s">
        <v>4</v>
      </c>
      <c r="C15" s="36"/>
      <c r="D15" s="36"/>
      <c r="E15" s="36"/>
      <c r="F15" s="37">
        <f>SUM(F10:F14)</f>
        <v>2100</v>
      </c>
      <c r="G15" s="38">
        <f>SUM(G10:G14)</f>
        <v>1700</v>
      </c>
      <c r="H15" s="37">
        <f>SUM(H10:H14)</f>
        <v>400</v>
      </c>
      <c r="I15" s="39">
        <f>SUM(I10:I14)</f>
        <v>0</v>
      </c>
      <c r="J15" s="17"/>
      <c r="K15" s="17"/>
    </row>
    <row r="16" spans="1:16" x14ac:dyDescent="0.25">
      <c r="A16" s="19">
        <v>3</v>
      </c>
      <c r="B16" s="55" t="s">
        <v>8</v>
      </c>
      <c r="C16" s="55"/>
      <c r="D16" s="55"/>
      <c r="E16" s="55"/>
      <c r="F16" s="55"/>
      <c r="G16" s="55"/>
      <c r="H16" s="55"/>
      <c r="I16" s="25"/>
      <c r="J16" s="17"/>
      <c r="K16" s="17"/>
    </row>
    <row r="17" spans="1:11" s="17" customFormat="1" ht="12.75" customHeight="1" x14ac:dyDescent="0.2">
      <c r="A17" s="27">
        <v>3.1</v>
      </c>
      <c r="B17" s="27" t="s">
        <v>34</v>
      </c>
      <c r="C17" s="28" t="s">
        <v>15</v>
      </c>
      <c r="D17" s="28">
        <v>3</v>
      </c>
      <c r="E17" s="29">
        <v>150</v>
      </c>
      <c r="F17" s="30">
        <f t="shared" ref="F17:F24" si="5">E17*D17</f>
        <v>450</v>
      </c>
      <c r="G17" s="31">
        <f t="shared" ref="G17:G22" si="6">F17</f>
        <v>450</v>
      </c>
      <c r="H17" s="29">
        <f t="shared" ref="H17" si="7">F17-G17</f>
        <v>0</v>
      </c>
      <c r="I17" s="32">
        <f t="shared" ref="I17" si="8">F17-G17-H17</f>
        <v>0</v>
      </c>
    </row>
    <row r="18" spans="1:11" s="17" customFormat="1" ht="12.75" customHeight="1" x14ac:dyDescent="0.2">
      <c r="A18" s="27">
        <v>3.2</v>
      </c>
      <c r="B18" s="27" t="s">
        <v>35</v>
      </c>
      <c r="C18" s="28" t="s">
        <v>15</v>
      </c>
      <c r="D18" s="28">
        <v>3</v>
      </c>
      <c r="E18" s="29">
        <v>300</v>
      </c>
      <c r="F18" s="30">
        <f t="shared" si="5"/>
        <v>900</v>
      </c>
      <c r="G18" s="31">
        <v>600</v>
      </c>
      <c r="H18" s="29">
        <v>300</v>
      </c>
      <c r="I18" s="32">
        <f t="shared" ref="I18:I20" si="9">F18-G18-H18</f>
        <v>0</v>
      </c>
    </row>
    <row r="19" spans="1:11" s="17" customFormat="1" ht="12.75" customHeight="1" x14ac:dyDescent="0.2">
      <c r="A19" s="27">
        <v>3.3</v>
      </c>
      <c r="B19" s="27" t="s">
        <v>36</v>
      </c>
      <c r="C19" s="28" t="s">
        <v>15</v>
      </c>
      <c r="D19" s="28">
        <v>3</v>
      </c>
      <c r="E19" s="29">
        <v>130</v>
      </c>
      <c r="F19" s="30">
        <f t="shared" si="5"/>
        <v>390</v>
      </c>
      <c r="G19" s="31">
        <f t="shared" si="6"/>
        <v>390</v>
      </c>
      <c r="H19" s="29">
        <f t="shared" ref="H18:H20" si="10">F19-G19</f>
        <v>0</v>
      </c>
      <c r="I19" s="32">
        <f t="shared" si="9"/>
        <v>0</v>
      </c>
      <c r="K19" s="41"/>
    </row>
    <row r="20" spans="1:11" s="17" customFormat="1" ht="12.75" customHeight="1" x14ac:dyDescent="0.2">
      <c r="A20" s="27">
        <v>3.4</v>
      </c>
      <c r="B20" s="27" t="s">
        <v>37</v>
      </c>
      <c r="C20" s="28" t="s">
        <v>15</v>
      </c>
      <c r="D20" s="28">
        <v>3</v>
      </c>
      <c r="E20" s="29">
        <v>150</v>
      </c>
      <c r="F20" s="30">
        <f t="shared" si="5"/>
        <v>450</v>
      </c>
      <c r="G20" s="31">
        <f t="shared" si="6"/>
        <v>450</v>
      </c>
      <c r="H20" s="29">
        <f t="shared" si="10"/>
        <v>0</v>
      </c>
      <c r="I20" s="32">
        <f t="shared" si="9"/>
        <v>0</v>
      </c>
    </row>
    <row r="21" spans="1:11" s="17" customFormat="1" ht="12.75" customHeight="1" x14ac:dyDescent="0.2">
      <c r="A21" s="27">
        <v>3.5</v>
      </c>
      <c r="B21" s="27" t="s">
        <v>38</v>
      </c>
      <c r="C21" s="28" t="s">
        <v>15</v>
      </c>
      <c r="D21" s="28">
        <v>3</v>
      </c>
      <c r="E21" s="17">
        <v>300</v>
      </c>
      <c r="F21" s="30">
        <f t="shared" si="5"/>
        <v>900</v>
      </c>
      <c r="G21" s="31">
        <f t="shared" si="6"/>
        <v>900</v>
      </c>
      <c r="H21" s="29">
        <f t="shared" ref="H21" si="11">F21-G21</f>
        <v>0</v>
      </c>
      <c r="I21" s="32">
        <f t="shared" ref="I21" si="12">F21-G21-H21</f>
        <v>0</v>
      </c>
    </row>
    <row r="22" spans="1:11" s="17" customFormat="1" ht="12.75" customHeight="1" x14ac:dyDescent="0.2">
      <c r="A22" s="27">
        <v>3.6</v>
      </c>
      <c r="B22" s="27" t="s">
        <v>39</v>
      </c>
      <c r="C22" s="28" t="s">
        <v>15</v>
      </c>
      <c r="D22" s="28">
        <v>3</v>
      </c>
      <c r="E22" s="29">
        <v>200</v>
      </c>
      <c r="F22" s="30">
        <f t="shared" si="5"/>
        <v>600</v>
      </c>
      <c r="G22" s="31">
        <f>F22-H22</f>
        <v>400</v>
      </c>
      <c r="H22" s="29">
        <v>200</v>
      </c>
      <c r="I22" s="32">
        <f t="shared" ref="I22" si="13">F22-G22-H22</f>
        <v>0</v>
      </c>
    </row>
    <row r="23" spans="1:11" s="51" customFormat="1" x14ac:dyDescent="0.25">
      <c r="A23" s="29">
        <v>3.7</v>
      </c>
      <c r="B23" s="53" t="s">
        <v>41</v>
      </c>
      <c r="C23" s="28" t="s">
        <v>15</v>
      </c>
      <c r="D23" s="28">
        <v>3</v>
      </c>
      <c r="E23" s="29">
        <v>110</v>
      </c>
      <c r="F23" s="52">
        <f t="shared" si="5"/>
        <v>330</v>
      </c>
      <c r="G23" s="31">
        <f>F23</f>
        <v>330</v>
      </c>
      <c r="H23" s="29">
        <v>0</v>
      </c>
      <c r="I23" s="32"/>
    </row>
    <row r="24" spans="1:11" s="51" customFormat="1" x14ac:dyDescent="0.25">
      <c r="A24" s="29">
        <v>3.8</v>
      </c>
      <c r="B24" s="53" t="s">
        <v>40</v>
      </c>
      <c r="C24" s="28" t="s">
        <v>26</v>
      </c>
      <c r="D24" s="28">
        <v>1</v>
      </c>
      <c r="E24" s="29">
        <v>900</v>
      </c>
      <c r="F24" s="52">
        <f t="shared" si="5"/>
        <v>900</v>
      </c>
      <c r="G24" s="31">
        <f>F24</f>
        <v>900</v>
      </c>
      <c r="H24" s="29">
        <v>0</v>
      </c>
      <c r="I24" s="32"/>
    </row>
    <row r="25" spans="1:11" x14ac:dyDescent="0.25">
      <c r="A25" s="19">
        <v>4</v>
      </c>
      <c r="B25" s="35" t="s">
        <v>11</v>
      </c>
      <c r="C25" s="36"/>
      <c r="D25" s="36"/>
      <c r="E25" s="36"/>
      <c r="F25" s="37">
        <f>F17+F18+F19+F20+F21+F22+F23+F24</f>
        <v>4920</v>
      </c>
      <c r="G25" s="38">
        <f>SUM(G17:G24)</f>
        <v>4420</v>
      </c>
      <c r="H25" s="37">
        <f>SUM(H17:H24)</f>
        <v>500</v>
      </c>
      <c r="I25" s="39">
        <f>SUM(I17:I24)</f>
        <v>0</v>
      </c>
    </row>
    <row r="26" spans="1:11" x14ac:dyDescent="0.25">
      <c r="A26" s="19"/>
      <c r="B26" s="19"/>
      <c r="C26" s="42"/>
      <c r="D26" s="42"/>
      <c r="E26" s="42"/>
      <c r="F26" s="42"/>
      <c r="G26" s="42"/>
      <c r="H26" s="50"/>
      <c r="I26" s="43"/>
    </row>
    <row r="27" spans="1:11" x14ac:dyDescent="0.25">
      <c r="A27" s="19"/>
      <c r="B27" s="19"/>
      <c r="C27" s="42"/>
      <c r="D27" s="42"/>
      <c r="E27" s="42"/>
      <c r="F27" s="42"/>
      <c r="G27" s="42"/>
      <c r="H27" s="50"/>
      <c r="I27" s="43"/>
    </row>
    <row r="28" spans="1:11" ht="17" x14ac:dyDescent="0.25">
      <c r="A28" s="19"/>
      <c r="B28" s="36" t="s">
        <v>1</v>
      </c>
      <c r="C28" s="44"/>
      <c r="D28" s="44"/>
      <c r="E28" s="44"/>
      <c r="F28" s="44">
        <f>F25+F15+F8</f>
        <v>8900</v>
      </c>
      <c r="G28" s="44">
        <f>G27+G25+G15+G8</f>
        <v>8000</v>
      </c>
      <c r="H28" s="44">
        <f>H25+H15+H8</f>
        <v>900</v>
      </c>
      <c r="I28" s="45">
        <f>I8+I15+I25</f>
        <v>0</v>
      </c>
    </row>
    <row r="29" spans="1:11" ht="32" customHeight="1" x14ac:dyDescent="0.25">
      <c r="A29" s="19"/>
      <c r="B29" s="19"/>
      <c r="C29" s="19"/>
      <c r="D29" s="19"/>
      <c r="E29" s="19"/>
      <c r="F29" s="46">
        <f>SUM(G29:I29)</f>
        <v>1</v>
      </c>
      <c r="G29" s="46">
        <f>G28/$F$28</f>
        <v>0.898876404494382</v>
      </c>
      <c r="H29" s="46">
        <f>H28/$F$28</f>
        <v>0.10112359550561797</v>
      </c>
      <c r="I29" s="47">
        <f>I28/$F$28</f>
        <v>0</v>
      </c>
      <c r="J29" s="33"/>
    </row>
    <row r="30" spans="1:11" ht="12.75" customHeight="1" x14ac:dyDescent="0.25">
      <c r="J30" s="33"/>
    </row>
    <row r="31" spans="1:11" ht="12.75" customHeight="1" x14ac:dyDescent="0.25"/>
    <row r="32" spans="1:11" ht="12.75" customHeight="1" x14ac:dyDescent="0.25">
      <c r="C32" s="49"/>
    </row>
    <row r="33" spans="3:3" ht="12.75" customHeight="1" x14ac:dyDescent="0.25"/>
    <row r="34" spans="3:3" ht="12.75" customHeight="1" x14ac:dyDescent="0.25">
      <c r="C34" s="16" t="s">
        <v>16</v>
      </c>
    </row>
    <row r="35" spans="3:3" ht="12.75" customHeight="1" x14ac:dyDescent="0.25">
      <c r="C35" s="16" t="s">
        <v>17</v>
      </c>
    </row>
    <row r="36" spans="3:3" ht="12.75" customHeight="1" x14ac:dyDescent="0.25"/>
    <row r="37" spans="3:3" ht="12.75" customHeight="1" x14ac:dyDescent="0.25"/>
    <row r="38" spans="3:3" ht="12.75" customHeight="1" x14ac:dyDescent="0.25"/>
    <row r="39" spans="3:3" ht="12.75" customHeight="1" x14ac:dyDescent="0.25"/>
    <row r="40" spans="3:3" ht="12.75" customHeight="1" x14ac:dyDescent="0.25"/>
    <row r="41" spans="3:3" ht="12.75" customHeight="1" x14ac:dyDescent="0.25"/>
    <row r="42" spans="3:3" ht="12.75" customHeight="1" x14ac:dyDescent="0.25"/>
    <row r="43" spans="3:3" ht="12.75" customHeight="1" x14ac:dyDescent="0.25"/>
    <row r="44" spans="3:3" ht="12.75" customHeight="1" x14ac:dyDescent="0.25"/>
    <row r="45" spans="3:3" ht="12.75" customHeight="1" x14ac:dyDescent="0.25"/>
    <row r="46" spans="3:3" ht="12.75" customHeight="1" x14ac:dyDescent="0.25"/>
    <row r="47" spans="3:3" ht="12.75" customHeight="1" x14ac:dyDescent="0.25"/>
    <row r="48" spans="3:3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</sheetData>
  <mergeCells count="5">
    <mergeCell ref="B9:H9"/>
    <mergeCell ref="B4:H4"/>
    <mergeCell ref="B16:H16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S109"/>
  <sheetViews>
    <sheetView tabSelected="1" zoomScale="105" workbookViewId="0">
      <selection activeCell="C5" sqref="C5"/>
    </sheetView>
  </sheetViews>
  <sheetFormatPr baseColWidth="10" defaultColWidth="9.1640625" defaultRowHeight="16" x14ac:dyDescent="0.2"/>
  <cols>
    <col min="1" max="1" width="9.1640625" style="2"/>
    <col min="2" max="2" width="38.6640625" style="2" customWidth="1"/>
    <col min="3" max="14" width="7.6640625" style="2" customWidth="1"/>
    <col min="15" max="16384" width="9.1640625" style="2"/>
  </cols>
  <sheetData>
    <row r="1" spans="1:19" s="3" customFormat="1" ht="15" customHeight="1" x14ac:dyDescent="0.2">
      <c r="A1" s="56" t="s">
        <v>13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1"/>
      <c r="P1" s="2"/>
      <c r="Q1" s="2"/>
      <c r="R1" s="2"/>
      <c r="S1" s="2"/>
    </row>
    <row r="2" spans="1:19" ht="25" customHeight="1" x14ac:dyDescent="0.25">
      <c r="A2" s="59" t="s">
        <v>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4" t="s">
        <v>23</v>
      </c>
    </row>
    <row r="3" spans="1:19" x14ac:dyDescent="0.2">
      <c r="A3" s="5"/>
      <c r="B3" s="5"/>
      <c r="C3" s="58" t="s">
        <v>15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7"/>
    </row>
    <row r="4" spans="1:19" x14ac:dyDescent="0.2">
      <c r="A4" s="8" t="s">
        <v>18</v>
      </c>
      <c r="B4" s="6" t="s">
        <v>9</v>
      </c>
      <c r="C4" s="9">
        <v>1</v>
      </c>
      <c r="D4" s="9">
        <v>2</v>
      </c>
      <c r="E4" s="9">
        <v>3</v>
      </c>
      <c r="F4" s="9">
        <v>4</v>
      </c>
      <c r="G4" s="9">
        <v>5</v>
      </c>
      <c r="H4" s="9">
        <v>6</v>
      </c>
      <c r="I4" s="9">
        <v>7</v>
      </c>
      <c r="J4" s="9">
        <v>8</v>
      </c>
      <c r="K4" s="9">
        <v>9</v>
      </c>
      <c r="L4" s="9">
        <v>10</v>
      </c>
      <c r="M4" s="9">
        <v>11</v>
      </c>
      <c r="N4" s="9">
        <v>12</v>
      </c>
    </row>
    <row r="5" spans="1:19" ht="32" customHeight="1" x14ac:dyDescent="0.2">
      <c r="A5" s="5">
        <v>1</v>
      </c>
      <c r="B5" s="10" t="s">
        <v>46</v>
      </c>
      <c r="C5" s="12" t="s">
        <v>24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"/>
    </row>
    <row r="6" spans="1:19" ht="12.75" customHeight="1" x14ac:dyDescent="0.2">
      <c r="A6" s="5">
        <v>2</v>
      </c>
      <c r="B6" s="10" t="s">
        <v>42</v>
      </c>
      <c r="C6" s="12" t="s">
        <v>24</v>
      </c>
      <c r="D6" s="12" t="s">
        <v>24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7"/>
    </row>
    <row r="7" spans="1:19" ht="12.75" customHeight="1" x14ac:dyDescent="0.2">
      <c r="A7" s="5">
        <v>3</v>
      </c>
      <c r="B7" s="13" t="s">
        <v>43</v>
      </c>
      <c r="C7" s="54" t="s">
        <v>24</v>
      </c>
      <c r="D7" s="54" t="s">
        <v>24</v>
      </c>
      <c r="E7" s="12" t="s">
        <v>24</v>
      </c>
      <c r="F7" s="12"/>
      <c r="G7" s="12"/>
      <c r="H7" s="12"/>
      <c r="I7" s="12"/>
      <c r="J7" s="12"/>
      <c r="K7" s="12"/>
      <c r="L7" s="12"/>
      <c r="M7" s="12"/>
      <c r="N7" s="12"/>
    </row>
    <row r="8" spans="1:19" ht="12.75" customHeight="1" x14ac:dyDescent="0.2">
      <c r="A8" s="5">
        <v>4</v>
      </c>
      <c r="B8" s="13" t="s">
        <v>44</v>
      </c>
      <c r="C8" s="12"/>
      <c r="D8" s="54" t="s">
        <v>24</v>
      </c>
      <c r="E8" s="54" t="s">
        <v>24</v>
      </c>
      <c r="F8" s="12"/>
      <c r="G8" s="12"/>
      <c r="H8" s="12"/>
      <c r="I8" s="12"/>
      <c r="J8" s="12"/>
      <c r="K8" s="12"/>
      <c r="L8" s="12"/>
      <c r="M8" s="12"/>
      <c r="N8" s="12"/>
    </row>
    <row r="9" spans="1:19" ht="12.75" customHeight="1" x14ac:dyDescent="0.2">
      <c r="A9" s="5">
        <v>5</v>
      </c>
      <c r="B9" s="13" t="s">
        <v>45</v>
      </c>
      <c r="C9" s="12"/>
      <c r="D9" s="12"/>
      <c r="E9" s="54" t="s">
        <v>24</v>
      </c>
      <c r="F9" s="12"/>
      <c r="G9" s="12"/>
      <c r="H9" s="12"/>
      <c r="I9" s="12"/>
      <c r="J9" s="12"/>
      <c r="K9" s="12"/>
      <c r="L9" s="12"/>
      <c r="M9" s="12"/>
      <c r="N9" s="12"/>
    </row>
    <row r="10" spans="1:19" ht="12.75" customHeight="1" x14ac:dyDescent="0.2">
      <c r="A10" s="5">
        <v>6</v>
      </c>
      <c r="B10" s="13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9" ht="12.75" customHeight="1" x14ac:dyDescent="0.2">
      <c r="A11" s="5">
        <v>7</v>
      </c>
      <c r="B11" s="13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9" ht="12.75" customHeight="1" x14ac:dyDescent="0.2">
      <c r="A12" s="5">
        <v>8</v>
      </c>
      <c r="B12" s="13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9" ht="12.75" customHeight="1" x14ac:dyDescent="0.2">
      <c r="A13" s="5">
        <v>9</v>
      </c>
      <c r="B13" s="13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9" ht="12.75" customHeight="1" x14ac:dyDescent="0.2">
      <c r="A14" s="5">
        <v>10</v>
      </c>
      <c r="B14" s="13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9" ht="12.75" customHeight="1" x14ac:dyDescent="0.2">
      <c r="A15" s="5">
        <v>11</v>
      </c>
      <c r="B15" s="13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9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Microsoft Office User</cp:lastModifiedBy>
  <cp:lastPrinted>2018-01-12T14:40:09Z</cp:lastPrinted>
  <dcterms:created xsi:type="dcterms:W3CDTF">2016-07-17T18:17:06Z</dcterms:created>
  <dcterms:modified xsi:type="dcterms:W3CDTF">2025-03-21T13:30:20Z</dcterms:modified>
</cp:coreProperties>
</file>