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BFBC6CB-9C23-4496-A937-82F9624B7114}" xr6:coauthVersionLast="47" xr6:coauthVersionMax="47" xr10:uidLastSave="{00000000-0000-0000-0000-000000000000}"/>
  <bookViews>
    <workbookView xWindow="-108" yWindow="-108" windowWidth="23256" windowHeight="12576" tabRatio="774" activeTab="3" xr2:uid="{00000000-000D-0000-FFFF-FFFF00000000}"/>
  </bookViews>
  <sheets>
    <sheet name="Profit" sheetId="2" r:id="rId1"/>
    <sheet name="Production and Sales Forecast" sheetId="4" r:id="rId2"/>
    <sheet name="Cash Flow" sheetId="1" r:id="rId3"/>
    <sheet name="Project Cost" sheetId="3" r:id="rId4"/>
    <sheet name="საქმიანობის გეგმა" sheetId="6" r:id="rId5"/>
    <sheet name="განმარტებები" sheetId="7" r:id="rId6"/>
  </sheets>
  <definedNames>
    <definedName name="_xlnm.Print_Area" localSheetId="5">განმარტებები!$A$1:$I$19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3" l="1"/>
  <c r="G15" i="3"/>
  <c r="E6" i="2" l="1"/>
  <c r="F6" i="3" l="1"/>
  <c r="H6" i="3" s="1"/>
  <c r="I6" i="3" s="1"/>
  <c r="F7" i="3"/>
  <c r="H7" i="3" s="1"/>
  <c r="F8" i="3"/>
  <c r="H8" i="3" s="1"/>
  <c r="I8" i="3" s="1"/>
  <c r="F9" i="3"/>
  <c r="H9" i="3" s="1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E14" i="2"/>
  <c r="F36" i="3" l="1"/>
  <c r="H36" i="3" s="1"/>
  <c r="I36" i="3" s="1"/>
  <c r="F17" i="3" l="1"/>
  <c r="F15" i="2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H17" i="3" l="1"/>
  <c r="F25" i="3"/>
  <c r="O14" i="4"/>
  <c r="O15" i="4"/>
  <c r="I17" i="3" l="1"/>
  <c r="I25" i="3" s="1"/>
  <c r="H25" i="3"/>
  <c r="Q16" i="2"/>
  <c r="Q15" i="2"/>
  <c r="F5" i="3"/>
  <c r="F27" i="3"/>
  <c r="H27" i="3" s="1"/>
  <c r="F28" i="3"/>
  <c r="H28" i="3" s="1"/>
  <c r="I28" i="3" s="1"/>
  <c r="F29" i="3"/>
  <c r="F30" i="3"/>
  <c r="H30" i="3" s="1"/>
  <c r="I30" i="3" s="1"/>
  <c r="G37" i="3"/>
  <c r="G39" i="3" s="1"/>
  <c r="O7" i="4"/>
  <c r="O8" i="4"/>
  <c r="O16" i="4"/>
  <c r="Q7" i="2"/>
  <c r="Q8" i="2"/>
  <c r="Q9" i="2"/>
  <c r="Q10" i="2"/>
  <c r="H5" i="3" l="1"/>
  <c r="F15" i="3"/>
  <c r="H29" i="3"/>
  <c r="I29" i="3" s="1"/>
  <c r="I27" i="3"/>
  <c r="F37" i="3"/>
  <c r="I5" i="3"/>
  <c r="C13" i="1"/>
  <c r="O6" i="4"/>
  <c r="E34" i="2"/>
  <c r="H37" i="3" l="1"/>
  <c r="O13" i="1"/>
  <c r="E36" i="2"/>
  <c r="I15" i="3"/>
  <c r="H15" i="3"/>
  <c r="H39" i="3" s="1"/>
  <c r="I37" i="3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I39" i="3" l="1"/>
  <c r="E11" i="2"/>
  <c r="O19" i="4"/>
  <c r="F34" i="2" l="1"/>
  <c r="G34" i="2"/>
  <c r="H34" i="2"/>
  <c r="I34" i="2"/>
  <c r="J34" i="2"/>
  <c r="K34" i="2"/>
  <c r="L34" i="2"/>
  <c r="M34" i="2"/>
  <c r="N34" i="2"/>
  <c r="O34" i="2"/>
  <c r="P34" i="2"/>
  <c r="O11" i="2"/>
  <c r="G11" i="2"/>
  <c r="Q25" i="2"/>
  <c r="Q26" i="2"/>
  <c r="Q27" i="2"/>
  <c r="Q28" i="2"/>
  <c r="Q29" i="2"/>
  <c r="Q30" i="2"/>
  <c r="Q31" i="2"/>
  <c r="Q32" i="2"/>
  <c r="Q33" i="2"/>
  <c r="E11" i="4"/>
  <c r="O9" i="4"/>
  <c r="M36" i="2" l="1"/>
  <c r="I36" i="2"/>
  <c r="P36" i="2"/>
  <c r="L36" i="2"/>
  <c r="H36" i="2"/>
  <c r="O36" i="2"/>
  <c r="K36" i="2"/>
  <c r="G36" i="2"/>
  <c r="Q36" i="2" s="1"/>
  <c r="N36" i="2"/>
  <c r="J36" i="2"/>
  <c r="F36" i="2"/>
  <c r="Q34" i="2"/>
  <c r="K11" i="2"/>
  <c r="N11" i="2"/>
  <c r="E19" i="2"/>
  <c r="C12" i="1" s="1"/>
  <c r="C14" i="1" s="1"/>
  <c r="P19" i="2"/>
  <c r="N12" i="1" s="1"/>
  <c r="H19" i="2"/>
  <c r="O19" i="2"/>
  <c r="M12" i="1" s="1"/>
  <c r="K19" i="2"/>
  <c r="I12" i="1" s="1"/>
  <c r="G19" i="2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E12" i="1" l="1"/>
  <c r="E14" i="1" s="1"/>
  <c r="F12" i="1"/>
  <c r="F14" i="1" s="1"/>
  <c r="N14" i="1"/>
  <c r="I14" i="1"/>
  <c r="M14" i="1"/>
  <c r="O11" i="4"/>
  <c r="P11" i="2"/>
  <c r="J19" i="2"/>
  <c r="F11" i="2"/>
  <c r="F19" i="2"/>
  <c r="N19" i="2"/>
  <c r="L11" i="2"/>
  <c r="Q6" i="2"/>
  <c r="I11" i="2"/>
  <c r="L19" i="2"/>
  <c r="I19" i="2"/>
  <c r="M19" i="2"/>
  <c r="M11" i="2"/>
  <c r="L12" i="1" l="1"/>
  <c r="L14" i="1" s="1"/>
  <c r="G12" i="1"/>
  <c r="G14" i="1" s="1"/>
  <c r="H14" i="1"/>
  <c r="H12" i="1"/>
  <c r="D12" i="1"/>
  <c r="O12" i="1" s="1"/>
  <c r="O14" i="1" s="1"/>
  <c r="K12" i="1"/>
  <c r="K14" i="1" s="1"/>
  <c r="J12" i="1"/>
  <c r="J14" i="1" s="1"/>
  <c r="E21" i="2"/>
  <c r="E38" i="2" s="1"/>
  <c r="C7" i="1"/>
  <c r="D14" i="1" l="1"/>
  <c r="F39" i="3"/>
  <c r="G40" i="3" s="1"/>
  <c r="Q24" i="2"/>
  <c r="Q14" i="2"/>
  <c r="H40" i="3" l="1"/>
  <c r="I40" i="3"/>
  <c r="E39" i="2"/>
  <c r="Q18" i="2" l="1"/>
  <c r="Q17" i="2"/>
  <c r="D7" i="1"/>
  <c r="I21" i="2" l="1"/>
  <c r="I38" i="2" s="1"/>
  <c r="G7" i="1"/>
  <c r="G10" i="1" s="1"/>
  <c r="M21" i="2"/>
  <c r="M38" i="2" s="1"/>
  <c r="K7" i="1"/>
  <c r="K10" i="1" s="1"/>
  <c r="J21" i="2"/>
  <c r="J38" i="2" s="1"/>
  <c r="H7" i="1"/>
  <c r="H10" i="1" s="1"/>
  <c r="N21" i="2"/>
  <c r="N38" i="2" s="1"/>
  <c r="L7" i="1"/>
  <c r="L10" i="1" s="1"/>
  <c r="O21" i="2"/>
  <c r="O38" i="2" s="1"/>
  <c r="M7" i="1"/>
  <c r="M10" i="1" s="1"/>
  <c r="G21" i="2"/>
  <c r="G38" i="2" s="1"/>
  <c r="E7" i="1"/>
  <c r="E10" i="1" s="1"/>
  <c r="K21" i="2"/>
  <c r="K38" i="2" s="1"/>
  <c r="I7" i="1"/>
  <c r="I10" i="1" s="1"/>
  <c r="H21" i="2"/>
  <c r="H38" i="2" s="1"/>
  <c r="F7" i="1"/>
  <c r="F10" i="1" s="1"/>
  <c r="L21" i="2"/>
  <c r="L38" i="2" s="1"/>
  <c r="J7" i="1"/>
  <c r="J10" i="1" s="1"/>
  <c r="P21" i="2"/>
  <c r="P38" i="2" s="1"/>
  <c r="N7" i="1"/>
  <c r="N10" i="1" s="1"/>
  <c r="F21" i="2"/>
  <c r="Q11" i="2"/>
  <c r="Q19" i="2"/>
  <c r="F38" i="2" l="1"/>
  <c r="F39" i="2" s="1"/>
  <c r="O7" i="1"/>
  <c r="Q21" i="2"/>
  <c r="Q38" i="2" s="1"/>
  <c r="Q40" i="2" l="1"/>
  <c r="Q41" i="2" s="1"/>
  <c r="G39" i="2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</author>
  </authors>
  <commentList>
    <comment ref="C5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ერთეულის ფასი</t>
        </r>
      </text>
    </comment>
    <comment ref="C13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AR:</t>
        </r>
        <r>
          <rPr>
            <sz val="9"/>
            <color indexed="81"/>
            <rFont val="Segoe UI"/>
            <charset val="1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<sst xmlns="http://schemas.openxmlformats.org/spreadsheetml/2006/main" count="114" uniqueCount="95">
  <si>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</si>
  <si>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</si>
  <si>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</si>
  <si>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</si>
  <si>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</si>
  <si>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</si>
  <si>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</si>
  <si>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</si>
  <si>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</si>
  <si>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</si>
  <si>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</si>
  <si>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</si>
  <si>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</si>
  <si>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</si>
  <si>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</si>
  <si>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</si>
  <si>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</si>
  <si>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</si>
  <si>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</si>
  <si>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</si>
  <si>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</si>
  <si>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ცვალებადი/პირდაპირი ხარჯები</t>
  </si>
  <si>
    <t>გაყიდვები ცალებში</t>
  </si>
  <si>
    <t>ძირითადი საშუალებები/ინვეტარი</t>
  </si>
  <si>
    <t>ხელფასები</t>
  </si>
  <si>
    <t>კომუნალური ხარჯები</t>
  </si>
  <si>
    <t>რემონტი</t>
  </si>
  <si>
    <t>საკანცელარიო ხარჯები</t>
  </si>
  <si>
    <t>საკომუნიკაციო ხარჯები</t>
  </si>
  <si>
    <t>ტრანსპორტირების ხარჯები</t>
  </si>
  <si>
    <t>მარკეტინგის ხარჯები</t>
  </si>
  <si>
    <t>ჰიგიენური საშუალებები</t>
  </si>
  <si>
    <t>დაცვის ხარჯები</t>
  </si>
  <si>
    <t>საბანკო მომსახურების ხარჯები</t>
  </si>
  <si>
    <t>საერთო/არაპირდაპირი/ზედნადები ხარჯები შეიძლება იყოს:</t>
  </si>
  <si>
    <t>სხვა მსგავსი ხარჯები, რომლებიც გამოშვებული პროდუქციის ან გაწეული მომსახურების რაოდენობაზე დამოკიდებული არ არიან</t>
  </si>
  <si>
    <t>ცვეთა</t>
  </si>
  <si>
    <t>სესხის პროცენტი</t>
  </si>
  <si>
    <t>ქირა / იჯარა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</si>
  <si>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</si>
  <si>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</si>
  <si>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</si>
  <si>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</si>
  <si>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</si>
  <si>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</si>
  <si>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t>თუ ცხრილის ზოლები არ არის საკმარისი, შეგიძლიათ ჩაამატოთ</t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</si>
  <si>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</si>
  <si>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</si>
  <si>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</si>
  <si>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ესენია აქტივები, რასაც ერთ წელზე მეტი ხნით გამოიყენებთ თქვენს ეკონომიკურ საქმიანობაში, ფასს არ აქვს მნიშვნელობა, მაგ. შენობაც და ჩაქუჩიც, ორივე ძირითადი საშუალებაა</t>
  </si>
  <si>
    <t>ძირითადი საშუალებები / ივენტარი / მატერიალური და არამატერიალური აქტივები</t>
  </si>
  <si>
    <t>არამატერიალურ აქტივებს ფიზიკური ფორმა არ გააჩნიათ, მაგ. პროგრამა.</t>
  </si>
  <si>
    <t>საბრუნავი საშუალებები/მარაგები/მზა პროდუქცია/მასალა-ნედლეული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</si>
  <si>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</si>
  <si>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</si>
  <si>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</si>
  <si>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</si>
  <si>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</si>
  <si>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t>P</t>
  </si>
  <si>
    <t>kv</t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</si>
  <si>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</si>
  <si>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</si>
  <si>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</si>
  <si>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თვე</t>
  </si>
  <si>
    <t>ცვეთა / ამორტიზაცია</t>
  </si>
  <si>
    <t>ცვეთის ზოლი Cash Flow-ში არ გადავა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</si>
  <si>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</si>
  <si>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</si>
  <si>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</si>
  <si>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წარმოება და გაყიდვები თვეების მიხედვით შეიძლება ერთმანეთს არ დაემთხვეს</t>
  </si>
  <si>
    <t>მაგ. შეიძლება პირველი 2 თვე აწარმოოთ, ხოლო გაყიდვები მე-3 თვიდან დაიწყოს</t>
  </si>
  <si>
    <t>სამზარეულო მოდელი A</t>
  </si>
  <si>
    <t>სამზარეულო მოდელი B</t>
  </si>
  <si>
    <t>სენსორული კედელი - პატარა</t>
  </si>
  <si>
    <t>სენსორული კედელი - საშუალო</t>
  </si>
  <si>
    <t>სენსორული კედელი - დიდი</t>
  </si>
  <si>
    <t>სხვა შემოდინება (საკუთარი სახსრები)</t>
  </si>
  <si>
    <t>ფორმულას ჯამურად გადმოაქვს "Profit-შიტიდან"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</si>
  <si>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</si>
  <si>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</si>
  <si>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</si>
  <si>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პროდუქტი 1</t>
  </si>
  <si>
    <t>პროდუქტი 2</t>
  </si>
  <si>
    <t>პროდუქტი 3</t>
  </si>
  <si>
    <t>პროდუქტი 4</t>
  </si>
  <si>
    <t>ხარჯები (პირდაპირი+არაპირადპირი) -გადინება</t>
  </si>
  <si>
    <t>ძირითადი საშუალებების შეძენა - 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</si>
  <si>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</si>
  <si>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</si>
  <si>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</si>
  <si>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ფულადი გასავლების მონაცემები გადმოდის ავტომატურად Project Cost და Profit შიტებიდან- დაშვება: ხარჯის გაწევის და გასავლის პერიოდი იდენტურია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</si>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</sst>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/>
    <xf numFmtId="0" fontId="9" fillId="2" borderId="1" xfId="0" applyFont="1" applyFill="1" applyBorder="1"/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/>
    <xf numFmtId="1" fontId="8" fillId="0" borderId="0" xfId="0" applyNumberFormat="1" applyFont="1"/>
    <xf numFmtId="0" fontId="9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1" fontId="8" fillId="5" borderId="1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4" fillId="0" borderId="0" xfId="0" applyFont="1"/>
    <xf numFmtId="0" fontId="5" fillId="4" borderId="1" xfId="0" applyFont="1" applyFill="1" applyBorder="1" applyAlignment="1">
      <alignment vertical="center"/>
    </xf>
    <xf numFmtId="0" fontId="15" fillId="0" borderId="0" xfId="0" applyFont="1"/>
    <xf numFmtId="0" fontId="9" fillId="5" borderId="1" xfId="0" applyFont="1" applyFill="1" applyBorder="1" applyAlignment="1">
      <alignment vertical="center"/>
    </xf>
    <xf numFmtId="1" fontId="9" fillId="5" borderId="1" xfId="0" applyNumberFormat="1" applyFont="1" applyFill="1" applyBorder="1" applyAlignment="1">
      <alignment vertical="center"/>
    </xf>
    <xf numFmtId="1" fontId="17" fillId="4" borderId="1" xfId="0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5" borderId="0" xfId="0" applyFont="1" applyFill="1"/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/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" fontId="8" fillId="0" borderId="0" xfId="0" applyNumberFormat="1" applyFont="1"/>
    <xf numFmtId="2" fontId="9" fillId="0" borderId="0" xfId="0" applyNumberFormat="1" applyFont="1"/>
    <xf numFmtId="0" fontId="11" fillId="6" borderId="0" xfId="0" applyFont="1" applyFill="1" applyAlignment="1">
      <alignment horizontal="center" vertical="center"/>
    </xf>
    <xf numFmtId="0" fontId="6" fillId="3" borderId="0" xfId="0" applyFont="1" applyFill="1"/>
    <xf numFmtId="0" fontId="15" fillId="0" borderId="1" xfId="0" applyFont="1" applyBorder="1" applyAlignment="1">
      <alignment horizontal="right"/>
    </xf>
    <xf numFmtId="1" fontId="0" fillId="0" borderId="0" xfId="0" applyNumberFormat="1"/>
    <xf numFmtId="0" fontId="16" fillId="2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3" fontId="9" fillId="2" borderId="1" xfId="0" applyNumberFormat="1" applyFont="1" applyFill="1" applyBorder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vertical="center"/>
    </xf>
    <xf numFmtId="3" fontId="8" fillId="0" borderId="0" xfId="0" applyNumberFormat="1" applyFont="1"/>
    <xf numFmtId="0" fontId="9" fillId="4" borderId="1" xfId="0" applyFont="1" applyFill="1" applyBorder="1"/>
    <xf numFmtId="0" fontId="2" fillId="0" borderId="1" xfId="0" applyFont="1" applyBorder="1"/>
    <xf numFmtId="3" fontId="8" fillId="5" borderId="1" xfId="0" applyNumberFormat="1" applyFont="1" applyFill="1" applyBorder="1"/>
    <xf numFmtId="0" fontId="9" fillId="4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1" fontId="10" fillId="4" borderId="1" xfId="0" applyNumberFormat="1" applyFont="1" applyFill="1" applyBorder="1" applyAlignment="1">
      <alignment vertical="center"/>
    </xf>
    <xf numFmtId="0" fontId="9" fillId="7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/>
    </xf>
    <xf numFmtId="1" fontId="9" fillId="6" borderId="1" xfId="0" applyNumberFormat="1" applyFont="1" applyFill="1" applyBorder="1" applyAlignment="1">
      <alignment vertical="center"/>
    </xf>
    <xf numFmtId="3" fontId="9" fillId="4" borderId="1" xfId="0" applyNumberFormat="1" applyFont="1" applyFill="1" applyBorder="1"/>
    <xf numFmtId="3" fontId="9" fillId="6" borderId="1" xfId="0" applyNumberFormat="1" applyFont="1" applyFill="1" applyBorder="1"/>
    <xf numFmtId="0" fontId="9" fillId="6" borderId="1" xfId="0" applyFont="1" applyFill="1" applyBorder="1"/>
    <xf numFmtId="1" fontId="1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2" fillId="3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9" fontId="0" fillId="0" borderId="4" xfId="1" applyFont="1" applyBorder="1" applyAlignment="1">
      <alignment horizontal="center"/>
    </xf>
    <xf numFmtId="164" fontId="8" fillId="0" borderId="1" xfId="0" applyNumberFormat="1" applyFont="1" applyBorder="1"/>
    <xf numFmtId="2" fontId="8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8" fillId="6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vertical="center"/>
    </xf>
    <xf numFmtId="1" fontId="5" fillId="4" borderId="3" xfId="0" applyNumberFormat="1" applyFont="1" applyFill="1" applyBorder="1" applyAlignment="1">
      <alignment vertical="center"/>
    </xf>
    <xf numFmtId="1" fontId="5" fillId="4" borderId="4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3" xfId="0" applyNumberFormat="1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9" fillId="7" borderId="1" xfId="0" applyFont="1" applyFill="1" applyBorder="1"/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3" fontId="8" fillId="2" borderId="2" xfId="0" applyNumberFormat="1" applyFont="1" applyFill="1" applyBorder="1"/>
    <xf numFmtId="3" fontId="8" fillId="2" borderId="3" xfId="0" applyNumberFormat="1" applyFont="1" applyFill="1" applyBorder="1"/>
    <xf numFmtId="3" fontId="8" fillId="2" borderId="4" xfId="0" applyNumberFormat="1" applyFont="1" applyFill="1" applyBorder="1"/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R43"/>
  <sheetViews>
    <sheetView zoomScaleNormal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B11" sqref="B11"/>
    </sheetView>
  </sheetViews>
  <sheetFormatPr defaultColWidth="9.109375" defaultRowHeight="13.8" x14ac:dyDescent="0.3"/>
  <cols>
    <col min="1" max="1" width="2.88671875" style="6" customWidth="1"/>
    <col min="2" max="2" width="62.44140625" style="6" customWidth="1"/>
    <col min="3" max="3" width="7.109375" style="6" customWidth="1"/>
    <col min="4" max="4" width="0.88671875" style="6" customWidth="1"/>
    <col min="5" max="16" width="7.88671875" style="6" customWidth="1"/>
    <col min="17" max="17" width="8.88671875" style="6" customWidth="1"/>
    <col min="18" max="16384" width="9.109375" style="6"/>
  </cols>
  <sheetData>
    <row r="1" spans="1:18" ht="15" customHeight="1" x14ac:dyDescent="0.3">
      <c r="A1" s="119" t="s">
        <v>45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9"/>
    </row>
    <row r="2" spans="1:18" ht="24.9" customHeight="1" x14ac:dyDescent="0.3">
      <c r="A2" s="120" t="s">
        <v>54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  <c r="R2" s="9"/>
    </row>
    <row r="3" spans="1:18" ht="15" customHeight="1" x14ac:dyDescent="0.3">
      <c r="A3" s="123" t="s">
        <v>53</v>
      </c>
      <c r="B3" s="123"/>
      <c r="C3" s="89"/>
      <c r="D3" s="117"/>
      <c r="E3" s="124" t="s">
        <v>0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8" x14ac:dyDescent="0.3">
      <c r="B4" s="39"/>
      <c r="C4" s="15"/>
      <c r="D4" s="118"/>
      <c r="E4" s="21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17" t="s">
        <v>1</v>
      </c>
    </row>
    <row r="5" spans="1:18" ht="18" customHeight="1" x14ac:dyDescent="0.3">
      <c r="A5" s="14" t="s">
        <v>39</v>
      </c>
      <c r="B5" s="14"/>
      <c r="C5" s="63" t="s">
        <v>58</v>
      </c>
      <c r="D5" s="118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spans="1:18" x14ac:dyDescent="0.3">
      <c r="A6" s="40"/>
      <c r="B6" s="100" t="s">
        <v>81</v>
      </c>
      <c r="C6" s="64"/>
      <c r="D6" s="118"/>
      <c r="E6" s="19">
        <f>$C$6*'Production and Sales Forecast'!C6</f>
        <v>0</v>
      </c>
      <c r="F6" s="19">
        <f>$C$6*'Production and Sales Forecast'!D6</f>
        <v>0</v>
      </c>
      <c r="G6" s="19">
        <f>$C$6*'Production and Sales Forecast'!E6</f>
        <v>0</v>
      </c>
      <c r="H6" s="19">
        <f>$C$6*'Production and Sales Forecast'!F6</f>
        <v>0</v>
      </c>
      <c r="I6" s="19">
        <f>$C$6*'Production and Sales Forecast'!G6</f>
        <v>0</v>
      </c>
      <c r="J6" s="19">
        <f>$C$6*'Production and Sales Forecast'!H6</f>
        <v>0</v>
      </c>
      <c r="K6" s="19">
        <f>$C$6*'Production and Sales Forecast'!I6</f>
        <v>0</v>
      </c>
      <c r="L6" s="19">
        <f>$C$6*'Production and Sales Forecast'!J6</f>
        <v>0</v>
      </c>
      <c r="M6" s="19">
        <f>$C$6*'Production and Sales Forecast'!K6</f>
        <v>0</v>
      </c>
      <c r="N6" s="19">
        <f>$C$6*'Production and Sales Forecast'!L6</f>
        <v>0</v>
      </c>
      <c r="O6" s="19">
        <f>$C$6*'Production and Sales Forecast'!M6</f>
        <v>0</v>
      </c>
      <c r="P6" s="19">
        <f>$C$6*'Production and Sales Forecast'!N6</f>
        <v>0</v>
      </c>
      <c r="Q6" s="25">
        <f>SUM(E6:P6)</f>
        <v>0</v>
      </c>
    </row>
    <row r="7" spans="1:18" x14ac:dyDescent="0.3">
      <c r="A7" s="40"/>
      <c r="B7" s="100" t="s">
        <v>82</v>
      </c>
      <c r="C7" s="64"/>
      <c r="D7" s="118"/>
      <c r="E7" s="19">
        <f>$C$7*'Production and Sales Forecast'!C7</f>
        <v>0</v>
      </c>
      <c r="F7" s="19">
        <f>$C$7*'Production and Sales Forecast'!D7</f>
        <v>0</v>
      </c>
      <c r="G7" s="19">
        <f>$C$7*'Production and Sales Forecast'!E7</f>
        <v>0</v>
      </c>
      <c r="H7" s="19">
        <f>$C$7*'Production and Sales Forecast'!F7</f>
        <v>0</v>
      </c>
      <c r="I7" s="19">
        <f>$C$7*'Production and Sales Forecast'!G7</f>
        <v>0</v>
      </c>
      <c r="J7" s="19">
        <f>$C$7*'Production and Sales Forecast'!H7</f>
        <v>0</v>
      </c>
      <c r="K7" s="19">
        <f>$C$7*'Production and Sales Forecast'!I7</f>
        <v>0</v>
      </c>
      <c r="L7" s="19">
        <f>$C$7*'Production and Sales Forecast'!J7</f>
        <v>0</v>
      </c>
      <c r="M7" s="19">
        <f>$C$7*'Production and Sales Forecast'!K7</f>
        <v>0</v>
      </c>
      <c r="N7" s="19">
        <f>$C$7*'Production and Sales Forecast'!L7</f>
        <v>0</v>
      </c>
      <c r="O7" s="19">
        <f>$C$7*'Production and Sales Forecast'!M7</f>
        <v>0</v>
      </c>
      <c r="P7" s="19">
        <f>$C$7*'Production and Sales Forecast'!N7</f>
        <v>0</v>
      </c>
      <c r="Q7" s="25">
        <f t="shared" ref="Q7:Q10" si="0">SUM(E7:P7)</f>
        <v>0</v>
      </c>
    </row>
    <row r="8" spans="1:18" x14ac:dyDescent="0.3">
      <c r="A8" s="40"/>
      <c r="B8" s="100" t="s">
        <v>83</v>
      </c>
      <c r="C8" s="64"/>
      <c r="D8" s="118"/>
      <c r="E8" s="19">
        <f>$C$8*'Production and Sales Forecast'!C8</f>
        <v>0</v>
      </c>
      <c r="F8" s="19">
        <f>$C$8*'Production and Sales Forecast'!D8</f>
        <v>0</v>
      </c>
      <c r="G8" s="19">
        <f>$C$8*'Production and Sales Forecast'!E8</f>
        <v>0</v>
      </c>
      <c r="H8" s="19">
        <f>$C$8*'Production and Sales Forecast'!F8</f>
        <v>0</v>
      </c>
      <c r="I8" s="19">
        <f>$C$8*'Production and Sales Forecast'!G8</f>
        <v>0</v>
      </c>
      <c r="J8" s="19">
        <f>$C$8*'Production and Sales Forecast'!H8</f>
        <v>0</v>
      </c>
      <c r="K8" s="19">
        <f>$C$8*'Production and Sales Forecast'!I8</f>
        <v>0</v>
      </c>
      <c r="L8" s="19">
        <f>$C$8*'Production and Sales Forecast'!J8</f>
        <v>0</v>
      </c>
      <c r="M8" s="19">
        <f>$C$8*'Production and Sales Forecast'!K8</f>
        <v>0</v>
      </c>
      <c r="N8" s="19">
        <f>$C$8*'Production and Sales Forecast'!L8</f>
        <v>0</v>
      </c>
      <c r="O8" s="19">
        <f>$C$8*'Production and Sales Forecast'!M8</f>
        <v>0</v>
      </c>
      <c r="P8" s="19">
        <f>$C$8*'Production and Sales Forecast'!N8</f>
        <v>0</v>
      </c>
      <c r="Q8" s="25">
        <f t="shared" si="0"/>
        <v>0</v>
      </c>
    </row>
    <row r="9" spans="1:18" x14ac:dyDescent="0.3">
      <c r="A9" s="40"/>
      <c r="B9" s="100" t="s">
        <v>84</v>
      </c>
      <c r="C9" s="64"/>
      <c r="D9" s="118"/>
      <c r="E9" s="19">
        <f>$C$9*'Production and Sales Forecast'!C9</f>
        <v>0</v>
      </c>
      <c r="F9" s="19">
        <f>$C$9*'Production and Sales Forecast'!D9</f>
        <v>0</v>
      </c>
      <c r="G9" s="19">
        <f>$C$9*'Production and Sales Forecast'!E9</f>
        <v>0</v>
      </c>
      <c r="H9" s="19">
        <f>$C$9*'Production and Sales Forecast'!F9</f>
        <v>0</v>
      </c>
      <c r="I9" s="19">
        <f>$C$9*'Production and Sales Forecast'!G9</f>
        <v>0</v>
      </c>
      <c r="J9" s="19">
        <f>$C$9*'Production and Sales Forecast'!H9</f>
        <v>0</v>
      </c>
      <c r="K9" s="19">
        <f>$C$9*'Production and Sales Forecast'!I9</f>
        <v>0</v>
      </c>
      <c r="L9" s="19">
        <f>$C$9*'Production and Sales Forecast'!J9</f>
        <v>0</v>
      </c>
      <c r="M9" s="19">
        <f>$C$9*'Production and Sales Forecast'!K9</f>
        <v>0</v>
      </c>
      <c r="N9" s="19">
        <f>$C$9*'Production and Sales Forecast'!L9</f>
        <v>0</v>
      </c>
      <c r="O9" s="19">
        <f>$C$9*'Production and Sales Forecast'!M9</f>
        <v>0</v>
      </c>
      <c r="P9" s="19">
        <f>$C$9*'Production and Sales Forecast'!N9</f>
        <v>0</v>
      </c>
      <c r="Q9" s="25">
        <f t="shared" si="0"/>
        <v>0</v>
      </c>
    </row>
    <row r="10" spans="1:18" x14ac:dyDescent="0.3">
      <c r="A10" s="40"/>
      <c r="B10" s="15"/>
      <c r="C10" s="64"/>
      <c r="D10" s="118"/>
      <c r="E10" s="19">
        <f>$C$10*'Production and Sales Forecast'!C10</f>
        <v>0</v>
      </c>
      <c r="F10" s="19">
        <f>$C$10*'Production and Sales Forecast'!D10</f>
        <v>0</v>
      </c>
      <c r="G10" s="19">
        <f>$C$10*'Production and Sales Forecast'!E10</f>
        <v>0</v>
      </c>
      <c r="H10" s="19">
        <f>$C$10*'Production and Sales Forecast'!F10</f>
        <v>0</v>
      </c>
      <c r="I10" s="19">
        <f>$C$10*'Production and Sales Forecast'!G10</f>
        <v>0</v>
      </c>
      <c r="J10" s="19">
        <f>$C$10*'Production and Sales Forecast'!H10</f>
        <v>0</v>
      </c>
      <c r="K10" s="19">
        <f>$C$10*'Production and Sales Forecast'!I10</f>
        <v>0</v>
      </c>
      <c r="L10" s="19">
        <f>$C$10*'Production and Sales Forecast'!J10</f>
        <v>0</v>
      </c>
      <c r="M10" s="19">
        <f>$C$10*'Production and Sales Forecast'!K10</f>
        <v>0</v>
      </c>
      <c r="N10" s="19">
        <f>$C$10*'Production and Sales Forecast'!L10</f>
        <v>0</v>
      </c>
      <c r="O10" s="19">
        <f>$C$10*'Production and Sales Forecast'!M10</f>
        <v>0</v>
      </c>
      <c r="P10" s="19">
        <f>$C$10*'Production and Sales Forecast'!N10</f>
        <v>0</v>
      </c>
      <c r="Q10" s="25">
        <f t="shared" si="0"/>
        <v>0</v>
      </c>
    </row>
    <row r="11" spans="1:18" x14ac:dyDescent="0.3">
      <c r="A11" s="14" t="s">
        <v>40</v>
      </c>
      <c r="B11" s="14"/>
      <c r="C11" s="63"/>
      <c r="D11" s="118"/>
      <c r="E11" s="25">
        <f>SUM(E6:E10)</f>
        <v>0</v>
      </c>
      <c r="F11" s="25">
        <f t="shared" ref="F11:P11" si="1">SUM(F6:F10)</f>
        <v>0</v>
      </c>
      <c r="G11" s="25">
        <f t="shared" si="1"/>
        <v>0</v>
      </c>
      <c r="H11" s="25">
        <f t="shared" si="1"/>
        <v>0</v>
      </c>
      <c r="I11" s="25">
        <f t="shared" si="1"/>
        <v>0</v>
      </c>
      <c r="J11" s="25">
        <f t="shared" si="1"/>
        <v>0</v>
      </c>
      <c r="K11" s="25">
        <f t="shared" si="1"/>
        <v>0</v>
      </c>
      <c r="L11" s="25">
        <f t="shared" si="1"/>
        <v>0</v>
      </c>
      <c r="M11" s="25">
        <f t="shared" si="1"/>
        <v>0</v>
      </c>
      <c r="N11" s="25">
        <f t="shared" si="1"/>
        <v>0</v>
      </c>
      <c r="O11" s="25">
        <f t="shared" si="1"/>
        <v>0</v>
      </c>
      <c r="P11" s="25">
        <f t="shared" si="1"/>
        <v>0</v>
      </c>
      <c r="Q11" s="25">
        <f>SUM(E11:P11)</f>
        <v>0</v>
      </c>
    </row>
    <row r="12" spans="1:18" ht="12.75" customHeight="1" x14ac:dyDescent="0.3">
      <c r="B12" s="16"/>
      <c r="C12" s="65"/>
      <c r="D12" s="1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8" x14ac:dyDescent="0.3">
      <c r="A13" s="83" t="s">
        <v>21</v>
      </c>
      <c r="B13" s="83"/>
      <c r="C13" s="84" t="s">
        <v>59</v>
      </c>
      <c r="D13" s="118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</row>
    <row r="14" spans="1:18" x14ac:dyDescent="0.3">
      <c r="A14" s="40"/>
      <c r="B14" s="100" t="s">
        <v>81</v>
      </c>
      <c r="C14" s="64"/>
      <c r="D14" s="118"/>
      <c r="E14" s="19">
        <f>$C$14*'Production and Sales Forecast'!C14</f>
        <v>0</v>
      </c>
      <c r="F14" s="19">
        <f>$C$14*'Production and Sales Forecast'!D14</f>
        <v>0</v>
      </c>
      <c r="G14" s="19">
        <f>$C$14*'Production and Sales Forecast'!E14</f>
        <v>0</v>
      </c>
      <c r="H14" s="19">
        <f>$C$14*'Production and Sales Forecast'!F14</f>
        <v>0</v>
      </c>
      <c r="I14" s="19">
        <f>$C$14*'Production and Sales Forecast'!G14</f>
        <v>0</v>
      </c>
      <c r="J14" s="19">
        <f>$C$14*'Production and Sales Forecast'!H14</f>
        <v>0</v>
      </c>
      <c r="K14" s="19">
        <f>$C$14*'Production and Sales Forecast'!I14</f>
        <v>0</v>
      </c>
      <c r="L14" s="19">
        <f>$C$14*'Production and Sales Forecast'!J14</f>
        <v>0</v>
      </c>
      <c r="M14" s="19">
        <f>$C$14*'Production and Sales Forecast'!K14</f>
        <v>0</v>
      </c>
      <c r="N14" s="19">
        <f>$C$14*'Production and Sales Forecast'!L14</f>
        <v>0</v>
      </c>
      <c r="O14" s="19">
        <f>$C$14*'Production and Sales Forecast'!M14</f>
        <v>0</v>
      </c>
      <c r="P14" s="19">
        <f>$C$14*'Production and Sales Forecast'!N14</f>
        <v>0</v>
      </c>
      <c r="Q14" s="85">
        <f>SUM(E14:P14)</f>
        <v>0</v>
      </c>
    </row>
    <row r="15" spans="1:18" x14ac:dyDescent="0.3">
      <c r="A15" s="40"/>
      <c r="B15" s="100" t="s">
        <v>82</v>
      </c>
      <c r="C15" s="64"/>
      <c r="D15" s="118"/>
      <c r="E15" s="19">
        <f>$C$15*'Production and Sales Forecast'!C15</f>
        <v>0</v>
      </c>
      <c r="F15" s="19">
        <f>$C$15*'Production and Sales Forecast'!D15</f>
        <v>0</v>
      </c>
      <c r="G15" s="19">
        <f>$C$15*'Production and Sales Forecast'!E15</f>
        <v>0</v>
      </c>
      <c r="H15" s="19">
        <f>$C$15*'Production and Sales Forecast'!F15</f>
        <v>0</v>
      </c>
      <c r="I15" s="19">
        <f>$C$15*'Production and Sales Forecast'!G15</f>
        <v>0</v>
      </c>
      <c r="J15" s="19">
        <f>$C$15*'Production and Sales Forecast'!H15</f>
        <v>0</v>
      </c>
      <c r="K15" s="19">
        <f>$C$15*'Production and Sales Forecast'!I15</f>
        <v>0</v>
      </c>
      <c r="L15" s="19">
        <f>$C$15*'Production and Sales Forecast'!J15</f>
        <v>0</v>
      </c>
      <c r="M15" s="19">
        <f>$C$15*'Production and Sales Forecast'!K15</f>
        <v>0</v>
      </c>
      <c r="N15" s="19">
        <f>$C$15*'Production and Sales Forecast'!L15</f>
        <v>0</v>
      </c>
      <c r="O15" s="19">
        <f>$C$15*'Production and Sales Forecast'!M15</f>
        <v>0</v>
      </c>
      <c r="P15" s="19">
        <f>$C$15*'Production and Sales Forecast'!N15</f>
        <v>0</v>
      </c>
      <c r="Q15" s="85">
        <f t="shared" ref="Q15:Q16" si="2">SUM(E15:P15)</f>
        <v>0</v>
      </c>
    </row>
    <row r="16" spans="1:18" x14ac:dyDescent="0.3">
      <c r="A16" s="40"/>
      <c r="B16" s="100" t="s">
        <v>83</v>
      </c>
      <c r="C16" s="64"/>
      <c r="D16" s="118"/>
      <c r="E16" s="19">
        <f>$C$16*'Production and Sales Forecast'!C16</f>
        <v>0</v>
      </c>
      <c r="F16" s="19">
        <f>$C$16*'Production and Sales Forecast'!D16</f>
        <v>0</v>
      </c>
      <c r="G16" s="19">
        <f>$C$16*'Production and Sales Forecast'!E16</f>
        <v>0</v>
      </c>
      <c r="H16" s="19">
        <f>$C$16*'Production and Sales Forecast'!F16</f>
        <v>0</v>
      </c>
      <c r="I16" s="19">
        <f>$C$16*'Production and Sales Forecast'!G16</f>
        <v>0</v>
      </c>
      <c r="J16" s="19">
        <f>$C$16*'Production and Sales Forecast'!H16</f>
        <v>0</v>
      </c>
      <c r="K16" s="19">
        <f>$C$16*'Production and Sales Forecast'!I16</f>
        <v>0</v>
      </c>
      <c r="L16" s="19">
        <f>$C$16*'Production and Sales Forecast'!J16</f>
        <v>0</v>
      </c>
      <c r="M16" s="19">
        <f>$C$16*'Production and Sales Forecast'!K16</f>
        <v>0</v>
      </c>
      <c r="N16" s="19">
        <f>$C$16*'Production and Sales Forecast'!L16</f>
        <v>0</v>
      </c>
      <c r="O16" s="19">
        <f>$C$16*'Production and Sales Forecast'!M16</f>
        <v>0</v>
      </c>
      <c r="P16" s="19">
        <f>$C$16*'Production and Sales Forecast'!N16</f>
        <v>0</v>
      </c>
      <c r="Q16" s="85">
        <f t="shared" si="2"/>
        <v>0</v>
      </c>
    </row>
    <row r="17" spans="1:18" x14ac:dyDescent="0.3">
      <c r="A17" s="40"/>
      <c r="B17" s="100" t="s">
        <v>84</v>
      </c>
      <c r="C17" s="64"/>
      <c r="D17" s="118"/>
      <c r="E17" s="19">
        <f>$C$17*'Production and Sales Forecast'!C17</f>
        <v>0</v>
      </c>
      <c r="F17" s="19">
        <f>$C$17*'Production and Sales Forecast'!D17</f>
        <v>0</v>
      </c>
      <c r="G17" s="19">
        <f>$C$17*'Production and Sales Forecast'!E17</f>
        <v>0</v>
      </c>
      <c r="H17" s="19">
        <f>$C$17*'Production and Sales Forecast'!F17</f>
        <v>0</v>
      </c>
      <c r="I17" s="19">
        <f>$C$17*'Production and Sales Forecast'!G17</f>
        <v>0</v>
      </c>
      <c r="J17" s="19">
        <f>$C$17*'Production and Sales Forecast'!H17</f>
        <v>0</v>
      </c>
      <c r="K17" s="19">
        <f>$C$17*'Production and Sales Forecast'!I17</f>
        <v>0</v>
      </c>
      <c r="L17" s="19">
        <f>$C$17*'Production and Sales Forecast'!J17</f>
        <v>0</v>
      </c>
      <c r="M17" s="19">
        <f>$C$17*'Production and Sales Forecast'!K17</f>
        <v>0</v>
      </c>
      <c r="N17" s="19">
        <f>$C$17*'Production and Sales Forecast'!L17</f>
        <v>0</v>
      </c>
      <c r="O17" s="19">
        <f>$C$17*'Production and Sales Forecast'!M17</f>
        <v>0</v>
      </c>
      <c r="P17" s="19">
        <f>$C$17*'Production and Sales Forecast'!N17</f>
        <v>0</v>
      </c>
      <c r="Q17" s="85">
        <f t="shared" ref="Q17:Q18" si="3">SUM(E17:P17)</f>
        <v>0</v>
      </c>
    </row>
    <row r="18" spans="1:18" x14ac:dyDescent="0.3">
      <c r="A18" s="40"/>
      <c r="B18" s="15"/>
      <c r="C18" s="64"/>
      <c r="D18" s="118"/>
      <c r="E18" s="19">
        <f>$C$18*'Production and Sales Forecast'!C18</f>
        <v>0</v>
      </c>
      <c r="F18" s="19">
        <f>$C$18*'Production and Sales Forecast'!D18</f>
        <v>0</v>
      </c>
      <c r="G18" s="19">
        <f>$C$18*'Production and Sales Forecast'!E18</f>
        <v>0</v>
      </c>
      <c r="H18" s="19">
        <f>$C$18*'Production and Sales Forecast'!F18</f>
        <v>0</v>
      </c>
      <c r="I18" s="19">
        <f>$C$18*'Production and Sales Forecast'!G18</f>
        <v>0</v>
      </c>
      <c r="J18" s="19">
        <f>$C$18*'Production and Sales Forecast'!H18</f>
        <v>0</v>
      </c>
      <c r="K18" s="19">
        <f>$C$18*'Production and Sales Forecast'!I18</f>
        <v>0</v>
      </c>
      <c r="L18" s="19">
        <f>$C$18*'Production and Sales Forecast'!J18</f>
        <v>0</v>
      </c>
      <c r="M18" s="19">
        <f>$C$18*'Production and Sales Forecast'!K18</f>
        <v>0</v>
      </c>
      <c r="N18" s="19">
        <f>$C$18*'Production and Sales Forecast'!L18</f>
        <v>0</v>
      </c>
      <c r="O18" s="19">
        <f>$C$18*'Production and Sales Forecast'!M18</f>
        <v>0</v>
      </c>
      <c r="P18" s="19">
        <f>$C$18*'Production and Sales Forecast'!N18</f>
        <v>0</v>
      </c>
      <c r="Q18" s="85">
        <f t="shared" si="3"/>
        <v>0</v>
      </c>
    </row>
    <row r="19" spans="1:18" ht="18" customHeight="1" x14ac:dyDescent="0.3">
      <c r="A19" s="87" t="s">
        <v>41</v>
      </c>
      <c r="B19" s="83"/>
      <c r="C19" s="86"/>
      <c r="D19" s="118"/>
      <c r="E19" s="85">
        <f>SUM(E14:E18)</f>
        <v>0</v>
      </c>
      <c r="F19" s="85">
        <f t="shared" ref="F19:P19" si="4">SUM(F14:F18)</f>
        <v>0</v>
      </c>
      <c r="G19" s="85">
        <f t="shared" si="4"/>
        <v>0</v>
      </c>
      <c r="H19" s="85">
        <f t="shared" si="4"/>
        <v>0</v>
      </c>
      <c r="I19" s="85">
        <f t="shared" si="4"/>
        <v>0</v>
      </c>
      <c r="J19" s="85">
        <f t="shared" si="4"/>
        <v>0</v>
      </c>
      <c r="K19" s="85">
        <f t="shared" si="4"/>
        <v>0</v>
      </c>
      <c r="L19" s="85">
        <f t="shared" si="4"/>
        <v>0</v>
      </c>
      <c r="M19" s="85">
        <f t="shared" si="4"/>
        <v>0</v>
      </c>
      <c r="N19" s="85">
        <f t="shared" si="4"/>
        <v>0</v>
      </c>
      <c r="O19" s="85">
        <f t="shared" si="4"/>
        <v>0</v>
      </c>
      <c r="P19" s="85">
        <f t="shared" si="4"/>
        <v>0</v>
      </c>
      <c r="Q19" s="85">
        <f t="shared" ref="Q19" si="5">SUM(Q14:Q18)</f>
        <v>0</v>
      </c>
      <c r="R19" s="13"/>
    </row>
    <row r="20" spans="1:18" ht="12.75" customHeight="1" x14ac:dyDescent="0.3">
      <c r="B20" s="18"/>
      <c r="C20" s="18"/>
      <c r="D20" s="1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8" x14ac:dyDescent="0.3">
      <c r="A21" s="23" t="s">
        <v>60</v>
      </c>
      <c r="B21" s="23"/>
      <c r="C21" s="23"/>
      <c r="D21" s="118"/>
      <c r="E21" s="22">
        <f>E11-E19</f>
        <v>0</v>
      </c>
      <c r="F21" s="22">
        <f t="shared" ref="F21:Q21" si="6">F11-F19</f>
        <v>0</v>
      </c>
      <c r="G21" s="22">
        <f t="shared" si="6"/>
        <v>0</v>
      </c>
      <c r="H21" s="22">
        <f t="shared" si="6"/>
        <v>0</v>
      </c>
      <c r="I21" s="22">
        <f t="shared" si="6"/>
        <v>0</v>
      </c>
      <c r="J21" s="22">
        <f t="shared" si="6"/>
        <v>0</v>
      </c>
      <c r="K21" s="22">
        <f t="shared" si="6"/>
        <v>0</v>
      </c>
      <c r="L21" s="22">
        <f t="shared" si="6"/>
        <v>0</v>
      </c>
      <c r="M21" s="22">
        <f t="shared" si="6"/>
        <v>0</v>
      </c>
      <c r="N21" s="22">
        <f t="shared" si="6"/>
        <v>0</v>
      </c>
      <c r="O21" s="22">
        <f t="shared" si="6"/>
        <v>0</v>
      </c>
      <c r="P21" s="22">
        <f t="shared" si="6"/>
        <v>0</v>
      </c>
      <c r="Q21" s="22">
        <f t="shared" si="6"/>
        <v>0</v>
      </c>
    </row>
    <row r="22" spans="1:18" ht="14.25" customHeight="1" x14ac:dyDescent="0.3">
      <c r="A22" s="40"/>
      <c r="B22" s="18"/>
      <c r="C22" s="18"/>
      <c r="D22" s="118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</row>
    <row r="23" spans="1:18" x14ac:dyDescent="0.3">
      <c r="A23" s="40"/>
      <c r="B23" s="83" t="s">
        <v>56</v>
      </c>
      <c r="C23" s="83"/>
      <c r="D23" s="11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</row>
    <row r="24" spans="1:18" x14ac:dyDescent="0.3">
      <c r="A24" s="40"/>
      <c r="B24" s="11"/>
      <c r="C24" s="11"/>
      <c r="D24" s="118"/>
      <c r="E24" s="98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85">
        <f>SUM(E24:P24)</f>
        <v>0</v>
      </c>
    </row>
    <row r="25" spans="1:18" x14ac:dyDescent="0.3">
      <c r="A25" s="40"/>
      <c r="B25" s="11"/>
      <c r="C25" s="11"/>
      <c r="D25" s="118"/>
      <c r="E25" s="98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85">
        <f t="shared" ref="Q25:Q33" si="7">SUM(E25:P25)</f>
        <v>0</v>
      </c>
    </row>
    <row r="26" spans="1:18" x14ac:dyDescent="0.3">
      <c r="A26" s="40"/>
      <c r="B26" s="11"/>
      <c r="C26" s="11"/>
      <c r="D26" s="118"/>
      <c r="E26" s="98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85">
        <f t="shared" si="7"/>
        <v>0</v>
      </c>
      <c r="R26" s="13"/>
    </row>
    <row r="27" spans="1:18" x14ac:dyDescent="0.3">
      <c r="A27" s="40"/>
      <c r="B27" s="11"/>
      <c r="C27" s="11"/>
      <c r="D27" s="118"/>
      <c r="E27" s="98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85">
        <f t="shared" si="7"/>
        <v>0</v>
      </c>
      <c r="R27" s="13"/>
    </row>
    <row r="28" spans="1:18" x14ac:dyDescent="0.3">
      <c r="A28" s="40"/>
      <c r="B28" s="11"/>
      <c r="C28" s="11"/>
      <c r="D28" s="118"/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85">
        <f t="shared" si="7"/>
        <v>0</v>
      </c>
      <c r="R28" s="13"/>
    </row>
    <row r="29" spans="1:18" x14ac:dyDescent="0.3">
      <c r="A29" s="40"/>
      <c r="B29" s="11"/>
      <c r="C29" s="11"/>
      <c r="D29" s="118"/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85">
        <f t="shared" si="7"/>
        <v>0</v>
      </c>
      <c r="R29" s="13"/>
    </row>
    <row r="30" spans="1:18" x14ac:dyDescent="0.3">
      <c r="A30" s="40"/>
      <c r="B30" s="11"/>
      <c r="C30" s="11"/>
      <c r="D30" s="118"/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85">
        <f t="shared" si="7"/>
        <v>0</v>
      </c>
      <c r="R30" s="13"/>
    </row>
    <row r="31" spans="1:18" x14ac:dyDescent="0.3">
      <c r="A31" s="40"/>
      <c r="B31" s="11"/>
      <c r="C31" s="11"/>
      <c r="D31" s="118"/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85">
        <f t="shared" si="7"/>
        <v>0</v>
      </c>
      <c r="R31" s="13"/>
    </row>
    <row r="32" spans="1:18" x14ac:dyDescent="0.3">
      <c r="A32" s="40"/>
      <c r="B32" s="38"/>
      <c r="C32" s="11"/>
      <c r="D32" s="118"/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85">
        <f t="shared" si="7"/>
        <v>0</v>
      </c>
      <c r="R32" s="13"/>
    </row>
    <row r="33" spans="1:18" x14ac:dyDescent="0.3">
      <c r="A33" s="40"/>
      <c r="B33" s="38"/>
      <c r="C33" s="11"/>
      <c r="D33" s="118"/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85">
        <f t="shared" si="7"/>
        <v>0</v>
      </c>
      <c r="R33" s="13"/>
    </row>
    <row r="34" spans="1:18" x14ac:dyDescent="0.3">
      <c r="A34" s="83" t="s">
        <v>57</v>
      </c>
      <c r="B34" s="83"/>
      <c r="C34" s="83"/>
      <c r="D34" s="118"/>
      <c r="E34" s="85">
        <f t="shared" ref="E34:P34" si="8">SUM(E24:E33)</f>
        <v>0</v>
      </c>
      <c r="F34" s="85">
        <f t="shared" si="8"/>
        <v>0</v>
      </c>
      <c r="G34" s="85">
        <f t="shared" si="8"/>
        <v>0</v>
      </c>
      <c r="H34" s="85">
        <f t="shared" si="8"/>
        <v>0</v>
      </c>
      <c r="I34" s="85">
        <f t="shared" si="8"/>
        <v>0</v>
      </c>
      <c r="J34" s="85">
        <f t="shared" si="8"/>
        <v>0</v>
      </c>
      <c r="K34" s="85">
        <f t="shared" si="8"/>
        <v>0</v>
      </c>
      <c r="L34" s="85">
        <f t="shared" si="8"/>
        <v>0</v>
      </c>
      <c r="M34" s="85">
        <f t="shared" si="8"/>
        <v>0</v>
      </c>
      <c r="N34" s="85">
        <f t="shared" si="8"/>
        <v>0</v>
      </c>
      <c r="O34" s="85">
        <f t="shared" si="8"/>
        <v>0</v>
      </c>
      <c r="P34" s="85">
        <f t="shared" si="8"/>
        <v>0</v>
      </c>
      <c r="Q34" s="85">
        <f>SUM(E34:P34)</f>
        <v>0</v>
      </c>
    </row>
    <row r="35" spans="1:18" x14ac:dyDescent="0.3">
      <c r="B35" s="34" t="s">
        <v>64</v>
      </c>
      <c r="C35" s="34"/>
      <c r="D35" s="118"/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/>
      <c r="R35" s="30" t="s">
        <v>65</v>
      </c>
    </row>
    <row r="36" spans="1:18" x14ac:dyDescent="0.3">
      <c r="A36" s="83" t="s">
        <v>66</v>
      </c>
      <c r="B36" s="83"/>
      <c r="C36" s="83"/>
      <c r="D36" s="118"/>
      <c r="E36" s="85">
        <f>E34+E35</f>
        <v>0</v>
      </c>
      <c r="F36" s="85">
        <f t="shared" ref="F36:P36" si="9">F34+F35</f>
        <v>0</v>
      </c>
      <c r="G36" s="85">
        <f t="shared" si="9"/>
        <v>0</v>
      </c>
      <c r="H36" s="85">
        <f t="shared" si="9"/>
        <v>0</v>
      </c>
      <c r="I36" s="85">
        <f t="shared" si="9"/>
        <v>0</v>
      </c>
      <c r="J36" s="85">
        <f t="shared" si="9"/>
        <v>0</v>
      </c>
      <c r="K36" s="85">
        <f t="shared" si="9"/>
        <v>0</v>
      </c>
      <c r="L36" s="85">
        <f t="shared" si="9"/>
        <v>0</v>
      </c>
      <c r="M36" s="85">
        <f t="shared" si="9"/>
        <v>0</v>
      </c>
      <c r="N36" s="85">
        <f t="shared" si="9"/>
        <v>0</v>
      </c>
      <c r="O36" s="85">
        <f t="shared" si="9"/>
        <v>0</v>
      </c>
      <c r="P36" s="85">
        <f t="shared" si="9"/>
        <v>0</v>
      </c>
      <c r="Q36" s="85">
        <f>SUM(E36:P36)</f>
        <v>0</v>
      </c>
    </row>
    <row r="37" spans="1:18" ht="9" customHeight="1" x14ac:dyDescent="0.3">
      <c r="B37" s="15"/>
      <c r="C37" s="15"/>
      <c r="D37" s="1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8" x14ac:dyDescent="0.3">
      <c r="A38" s="90" t="s">
        <v>42</v>
      </c>
      <c r="B38" s="90"/>
      <c r="C38" s="90"/>
      <c r="D38" s="118"/>
      <c r="E38" s="94">
        <f>E21-E36</f>
        <v>0</v>
      </c>
      <c r="F38" s="94">
        <f t="shared" ref="F38:Q38" si="10">F21-F36</f>
        <v>0</v>
      </c>
      <c r="G38" s="94">
        <f t="shared" si="10"/>
        <v>0</v>
      </c>
      <c r="H38" s="94">
        <f t="shared" si="10"/>
        <v>0</v>
      </c>
      <c r="I38" s="94">
        <f t="shared" si="10"/>
        <v>0</v>
      </c>
      <c r="J38" s="94">
        <f t="shared" si="10"/>
        <v>0</v>
      </c>
      <c r="K38" s="94">
        <f t="shared" si="10"/>
        <v>0</v>
      </c>
      <c r="L38" s="94">
        <f t="shared" si="10"/>
        <v>0</v>
      </c>
      <c r="M38" s="94">
        <f t="shared" si="10"/>
        <v>0</v>
      </c>
      <c r="N38" s="94">
        <f t="shared" si="10"/>
        <v>0</v>
      </c>
      <c r="O38" s="94">
        <f t="shared" si="10"/>
        <v>0</v>
      </c>
      <c r="P38" s="94">
        <f t="shared" si="10"/>
        <v>0</v>
      </c>
      <c r="Q38" s="94">
        <f t="shared" si="10"/>
        <v>0</v>
      </c>
      <c r="R38" s="13"/>
    </row>
    <row r="39" spans="1:18" x14ac:dyDescent="0.3">
      <c r="A39" s="91" t="s">
        <v>46</v>
      </c>
      <c r="B39" s="91"/>
      <c r="C39" s="92"/>
      <c r="D39" s="118"/>
      <c r="E39" s="94">
        <f>E38</f>
        <v>0</v>
      </c>
      <c r="F39" s="94">
        <f>E39+F38</f>
        <v>0</v>
      </c>
      <c r="G39" s="94">
        <f t="shared" ref="G39:O39" si="11">F39+G38</f>
        <v>0</v>
      </c>
      <c r="H39" s="94">
        <f t="shared" si="11"/>
        <v>0</v>
      </c>
      <c r="I39" s="94">
        <f t="shared" si="11"/>
        <v>0</v>
      </c>
      <c r="J39" s="94">
        <f t="shared" si="11"/>
        <v>0</v>
      </c>
      <c r="K39" s="94">
        <f t="shared" si="11"/>
        <v>0</v>
      </c>
      <c r="L39" s="94">
        <f t="shared" si="11"/>
        <v>0</v>
      </c>
      <c r="M39" s="94">
        <f t="shared" si="11"/>
        <v>0</v>
      </c>
      <c r="N39" s="94">
        <f t="shared" si="11"/>
        <v>0</v>
      </c>
      <c r="O39" s="94">
        <f t="shared" si="11"/>
        <v>0</v>
      </c>
      <c r="P39" s="94">
        <f>O39+P38</f>
        <v>0</v>
      </c>
      <c r="Q39" s="24"/>
      <c r="R39" s="29" t="s">
        <v>48</v>
      </c>
    </row>
    <row r="40" spans="1:18" x14ac:dyDescent="0.3">
      <c r="A40" s="93"/>
      <c r="B40" s="90" t="s">
        <v>43</v>
      </c>
      <c r="C40" s="90"/>
      <c r="D40" s="118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94">
        <f>IF(Q38&gt;0,Q38*0.15,0)</f>
        <v>0</v>
      </c>
    </row>
    <row r="41" spans="1:18" x14ac:dyDescent="0.3">
      <c r="A41" s="90" t="s">
        <v>44</v>
      </c>
      <c r="B41" s="93"/>
      <c r="C41" s="90"/>
      <c r="D41" s="118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94">
        <f>Q38-Q40</f>
        <v>0</v>
      </c>
    </row>
    <row r="42" spans="1:18" x14ac:dyDescent="0.3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8" x14ac:dyDescent="0.3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Q2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D29" sqref="D29"/>
    </sheetView>
  </sheetViews>
  <sheetFormatPr defaultColWidth="43.5546875" defaultRowHeight="13.8" x14ac:dyDescent="0.3"/>
  <cols>
    <col min="1" max="1" width="2.88671875" style="6" customWidth="1"/>
    <col min="2" max="2" width="34.6640625" style="6" customWidth="1"/>
    <col min="3" max="14" width="7.6640625" style="6" customWidth="1"/>
    <col min="15" max="15" width="9" style="6" customWidth="1"/>
    <col min="16" max="16" width="16.109375" style="6" customWidth="1"/>
    <col min="17" max="18" width="9" style="6" customWidth="1"/>
    <col min="19" max="19" width="9.5546875" style="6" customWidth="1"/>
    <col min="20" max="16384" width="43.5546875" style="6"/>
  </cols>
  <sheetData>
    <row r="1" spans="1:17" ht="15" customHeight="1" x14ac:dyDescent="0.3">
      <c r="A1" s="119" t="s">
        <v>45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9" t="s">
        <v>47</v>
      </c>
    </row>
    <row r="2" spans="1:17" ht="24.9" customHeight="1" x14ac:dyDescent="0.3">
      <c r="A2" s="131" t="s">
        <v>62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9"/>
    </row>
    <row r="3" spans="1:17" ht="14.4" x14ac:dyDescent="0.3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30" t="s">
        <v>69</v>
      </c>
    </row>
    <row r="4" spans="1:17" ht="14.4" x14ac:dyDescent="0.3">
      <c r="B4" s="41"/>
      <c r="C4" s="42">
        <v>1</v>
      </c>
      <c r="D4" s="42">
        <v>2</v>
      </c>
      <c r="E4" s="42">
        <v>3</v>
      </c>
      <c r="F4" s="42">
        <v>4</v>
      </c>
      <c r="G4" s="42">
        <v>5</v>
      </c>
      <c r="H4" s="42">
        <v>6</v>
      </c>
      <c r="I4" s="42">
        <v>7</v>
      </c>
      <c r="J4" s="42">
        <v>8</v>
      </c>
      <c r="K4" s="42">
        <v>9</v>
      </c>
      <c r="L4" s="42">
        <v>10</v>
      </c>
      <c r="M4" s="42">
        <v>11</v>
      </c>
      <c r="N4" s="42">
        <v>12</v>
      </c>
      <c r="O4" s="42" t="s">
        <v>1</v>
      </c>
      <c r="P4" s="30" t="s">
        <v>70</v>
      </c>
    </row>
    <row r="5" spans="1:17" ht="14.4" x14ac:dyDescent="0.3">
      <c r="A5" s="28" t="s">
        <v>22</v>
      </c>
      <c r="B5" s="28"/>
      <c r="C5" s="128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0"/>
    </row>
    <row r="6" spans="1:17" ht="12.75" customHeight="1" x14ac:dyDescent="0.3">
      <c r="A6" s="40"/>
      <c r="B6" s="15" t="s">
        <v>71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37">
        <f>SUM(C6:N6)</f>
        <v>0</v>
      </c>
    </row>
    <row r="7" spans="1:17" ht="12.75" customHeight="1" x14ac:dyDescent="0.3">
      <c r="A7" s="40"/>
      <c r="B7" s="15" t="s">
        <v>72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37">
        <f t="shared" ref="O7:O8" si="0">SUM(C7:N7)</f>
        <v>0</v>
      </c>
    </row>
    <row r="8" spans="1:17" ht="12.75" customHeight="1" x14ac:dyDescent="0.3">
      <c r="A8" s="40"/>
      <c r="B8" s="15" t="s">
        <v>73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37">
        <f t="shared" si="0"/>
        <v>0</v>
      </c>
    </row>
    <row r="9" spans="1:17" ht="12.75" customHeight="1" x14ac:dyDescent="0.3">
      <c r="A9" s="40"/>
      <c r="B9" s="15" t="s">
        <v>74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37">
        <f t="shared" ref="O9:O10" si="1">SUM(C9:N9)</f>
        <v>0</v>
      </c>
    </row>
    <row r="10" spans="1:17" ht="12.75" customHeight="1" x14ac:dyDescent="0.3">
      <c r="A10" s="40"/>
      <c r="B10" s="15" t="s">
        <v>75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37">
        <f t="shared" si="1"/>
        <v>0</v>
      </c>
    </row>
    <row r="11" spans="1:17" ht="14.4" x14ac:dyDescent="0.3">
      <c r="A11" s="28" t="s">
        <v>68</v>
      </c>
      <c r="B11" s="28"/>
      <c r="C11" s="37">
        <f>SUM(C6:C10)</f>
        <v>0</v>
      </c>
      <c r="D11" s="37">
        <f t="shared" ref="D11:N11" si="2">SUM(D6:D10)</f>
        <v>0</v>
      </c>
      <c r="E11" s="37">
        <f t="shared" si="2"/>
        <v>0</v>
      </c>
      <c r="F11" s="37">
        <f t="shared" si="2"/>
        <v>0</v>
      </c>
      <c r="G11" s="37">
        <f t="shared" si="2"/>
        <v>0</v>
      </c>
      <c r="H11" s="37">
        <f t="shared" si="2"/>
        <v>0</v>
      </c>
      <c r="I11" s="37">
        <f t="shared" si="2"/>
        <v>0</v>
      </c>
      <c r="J11" s="37">
        <f t="shared" si="2"/>
        <v>0</v>
      </c>
      <c r="K11" s="37">
        <f t="shared" si="2"/>
        <v>0</v>
      </c>
      <c r="L11" s="37">
        <f t="shared" si="2"/>
        <v>0</v>
      </c>
      <c r="M11" s="37">
        <f t="shared" si="2"/>
        <v>0</v>
      </c>
      <c r="N11" s="37">
        <f t="shared" si="2"/>
        <v>0</v>
      </c>
      <c r="O11" s="37">
        <f>SUM(C11:N11)</f>
        <v>0</v>
      </c>
      <c r="Q11" s="13"/>
    </row>
    <row r="12" spans="1:17" ht="4.5" customHeight="1" x14ac:dyDescent="0.3">
      <c r="O12" s="31"/>
    </row>
    <row r="13" spans="1:17" ht="14.4" x14ac:dyDescent="0.3">
      <c r="A13" s="32" t="s">
        <v>61</v>
      </c>
      <c r="B13" s="32"/>
      <c r="C13" s="125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7"/>
    </row>
    <row r="14" spans="1:17" ht="12.75" customHeight="1" x14ac:dyDescent="0.3">
      <c r="A14" s="40"/>
      <c r="B14" s="15" t="s">
        <v>71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36">
        <f>SUM(C14:N14)</f>
        <v>0</v>
      </c>
    </row>
    <row r="15" spans="1:17" ht="12.75" customHeight="1" x14ac:dyDescent="0.3">
      <c r="A15" s="40"/>
      <c r="B15" s="15" t="s">
        <v>72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36">
        <f>SUM(C15:N15)</f>
        <v>0</v>
      </c>
    </row>
    <row r="16" spans="1:17" ht="12.75" customHeight="1" x14ac:dyDescent="0.3">
      <c r="A16" s="40"/>
      <c r="B16" s="15" t="s">
        <v>73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36">
        <f t="shared" ref="O16" si="3">SUM(C16:N16)</f>
        <v>0</v>
      </c>
    </row>
    <row r="17" spans="1:15" ht="12.75" customHeight="1" x14ac:dyDescent="0.3">
      <c r="A17" s="40"/>
      <c r="B17" s="15" t="s">
        <v>74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36">
        <f t="shared" ref="O17:O19" si="4">SUM(C17:N17)</f>
        <v>0</v>
      </c>
    </row>
    <row r="18" spans="1:15" ht="12.75" customHeight="1" x14ac:dyDescent="0.3">
      <c r="A18" s="40"/>
      <c r="B18" s="15" t="s">
        <v>75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36">
        <f t="shared" si="4"/>
        <v>0</v>
      </c>
    </row>
    <row r="19" spans="1:15" ht="14.4" x14ac:dyDescent="0.3">
      <c r="A19" s="32" t="s">
        <v>67</v>
      </c>
      <c r="B19" s="32"/>
      <c r="C19" s="36">
        <f>SUM(C14:C18)</f>
        <v>0</v>
      </c>
      <c r="D19" s="36">
        <f t="shared" ref="D19:N19" si="5">SUM(D14:D18)</f>
        <v>0</v>
      </c>
      <c r="E19" s="36">
        <f t="shared" si="5"/>
        <v>0</v>
      </c>
      <c r="F19" s="36">
        <f t="shared" si="5"/>
        <v>0</v>
      </c>
      <c r="G19" s="36">
        <f t="shared" si="5"/>
        <v>0</v>
      </c>
      <c r="H19" s="36">
        <f t="shared" si="5"/>
        <v>0</v>
      </c>
      <c r="I19" s="36">
        <f t="shared" si="5"/>
        <v>0</v>
      </c>
      <c r="J19" s="36">
        <f t="shared" si="5"/>
        <v>0</v>
      </c>
      <c r="K19" s="36">
        <f t="shared" si="5"/>
        <v>0</v>
      </c>
      <c r="L19" s="36">
        <f t="shared" si="5"/>
        <v>0</v>
      </c>
      <c r="M19" s="36">
        <f t="shared" si="5"/>
        <v>0</v>
      </c>
      <c r="N19" s="36">
        <f t="shared" si="5"/>
        <v>0</v>
      </c>
      <c r="O19" s="36">
        <f t="shared" si="4"/>
        <v>0</v>
      </c>
    </row>
    <row r="20" spans="1:15" x14ac:dyDescent="0.3">
      <c r="G20" s="20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R18"/>
  <sheetViews>
    <sheetView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E22" sqref="E22"/>
    </sheetView>
  </sheetViews>
  <sheetFormatPr defaultColWidth="43.5546875" defaultRowHeight="13.8" x14ac:dyDescent="0.3"/>
  <cols>
    <col min="1" max="1" width="2.5546875" style="6" customWidth="1"/>
    <col min="2" max="2" width="53.5546875" style="6" customWidth="1"/>
    <col min="3" max="14" width="7.6640625" style="6" customWidth="1"/>
    <col min="15" max="15" width="9" style="6" customWidth="1"/>
    <col min="16" max="16" width="61.44140625" style="6" customWidth="1"/>
    <col min="17" max="18" width="9" style="6" customWidth="1"/>
    <col min="19" max="16384" width="43.5546875" style="6"/>
  </cols>
  <sheetData>
    <row r="1" spans="1:18" ht="15" customHeight="1" x14ac:dyDescent="0.3">
      <c r="A1" s="137" t="s">
        <v>45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9" t="s">
        <v>47</v>
      </c>
    </row>
    <row r="2" spans="1:18" ht="15.6" x14ac:dyDescent="0.3">
      <c r="A2" s="131" t="s">
        <v>55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8" ht="36.75" customHeight="1" x14ac:dyDescent="0.3">
      <c r="A3" s="136"/>
      <c r="B3" s="136"/>
      <c r="C3" s="143" t="s">
        <v>0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5"/>
      <c r="P3" s="113" t="s">
        <v>90</v>
      </c>
    </row>
    <row r="4" spans="1:18" x14ac:dyDescent="0.3">
      <c r="B4" s="43"/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45" t="s">
        <v>1</v>
      </c>
      <c r="P4" s="30"/>
    </row>
    <row r="5" spans="1:18" ht="26.25" customHeight="1" x14ac:dyDescent="0.3">
      <c r="A5" s="97" t="s">
        <v>8</v>
      </c>
      <c r="B5" s="97"/>
      <c r="C5" s="96">
        <v>0</v>
      </c>
      <c r="D5" s="96">
        <f>C16</f>
        <v>0</v>
      </c>
      <c r="E5" s="96">
        <f t="shared" ref="E5:N5" si="0">D16</f>
        <v>0</v>
      </c>
      <c r="F5" s="96">
        <f t="shared" si="0"/>
        <v>0</v>
      </c>
      <c r="G5" s="96">
        <f t="shared" si="0"/>
        <v>0</v>
      </c>
      <c r="H5" s="96">
        <f t="shared" si="0"/>
        <v>0</v>
      </c>
      <c r="I5" s="96">
        <f t="shared" si="0"/>
        <v>0</v>
      </c>
      <c r="J5" s="96">
        <f t="shared" si="0"/>
        <v>0</v>
      </c>
      <c r="K5" s="96">
        <f t="shared" si="0"/>
        <v>0</v>
      </c>
      <c r="L5" s="96">
        <f t="shared" si="0"/>
        <v>0</v>
      </c>
      <c r="M5" s="96">
        <f t="shared" si="0"/>
        <v>0</v>
      </c>
      <c r="N5" s="96">
        <f t="shared" si="0"/>
        <v>0</v>
      </c>
      <c r="O5" s="77"/>
      <c r="P5" s="112" t="s">
        <v>89</v>
      </c>
    </row>
    <row r="6" spans="1:18" x14ac:dyDescent="0.3">
      <c r="A6" s="10" t="s">
        <v>2</v>
      </c>
      <c r="B6" s="10"/>
      <c r="C6" s="140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  <c r="P6" s="111"/>
    </row>
    <row r="7" spans="1:18" x14ac:dyDescent="0.3">
      <c r="A7" s="40"/>
      <c r="B7" s="7" t="s">
        <v>3</v>
      </c>
      <c r="C7" s="77">
        <f>Profit!E11</f>
        <v>0</v>
      </c>
      <c r="D7" s="77">
        <f>Profit!F11</f>
        <v>0</v>
      </c>
      <c r="E7" s="77">
        <f>Profit!G11</f>
        <v>0</v>
      </c>
      <c r="F7" s="77">
        <f>Profit!H11</f>
        <v>0</v>
      </c>
      <c r="G7" s="77">
        <f>Profit!I11</f>
        <v>0</v>
      </c>
      <c r="H7" s="77">
        <f>Profit!J11</f>
        <v>0</v>
      </c>
      <c r="I7" s="77">
        <f>Profit!K11</f>
        <v>0</v>
      </c>
      <c r="J7" s="77">
        <f>Profit!L11</f>
        <v>0</v>
      </c>
      <c r="K7" s="77">
        <f>Profit!M11</f>
        <v>0</v>
      </c>
      <c r="L7" s="77">
        <f>Profit!N11</f>
        <v>0</v>
      </c>
      <c r="M7" s="77">
        <f>Profit!O11</f>
        <v>0</v>
      </c>
      <c r="N7" s="77">
        <f>Profit!P11</f>
        <v>0</v>
      </c>
      <c r="O7" s="76">
        <f>SUM(C7:N7)</f>
        <v>0</v>
      </c>
    </row>
    <row r="8" spans="1:18" x14ac:dyDescent="0.3">
      <c r="A8" s="40"/>
      <c r="B8" s="7" t="s">
        <v>4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6">
        <f>SUM(C8:N8)</f>
        <v>0</v>
      </c>
      <c r="Q8" s="79"/>
      <c r="R8" s="13"/>
    </row>
    <row r="9" spans="1:18" x14ac:dyDescent="0.3">
      <c r="A9" s="40"/>
      <c r="B9" s="81" t="s">
        <v>76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76">
        <f>SUM(C9:N9)</f>
        <v>0</v>
      </c>
    </row>
    <row r="10" spans="1:18" x14ac:dyDescent="0.3">
      <c r="A10" s="10" t="s">
        <v>7</v>
      </c>
      <c r="B10" s="10"/>
      <c r="C10" s="76">
        <f>SUM(C7:C9)</f>
        <v>0</v>
      </c>
      <c r="D10" s="76">
        <f t="shared" ref="D10:N10" si="1">SUM(D7:D9)</f>
        <v>0</v>
      </c>
      <c r="E10" s="76">
        <f>SUM(E7:E9)</f>
        <v>0</v>
      </c>
      <c r="F10" s="76">
        <f t="shared" si="1"/>
        <v>0</v>
      </c>
      <c r="G10" s="76">
        <f t="shared" si="1"/>
        <v>0</v>
      </c>
      <c r="H10" s="76">
        <f t="shared" si="1"/>
        <v>0</v>
      </c>
      <c r="I10" s="76">
        <f t="shared" si="1"/>
        <v>0</v>
      </c>
      <c r="J10" s="76">
        <f t="shared" si="1"/>
        <v>0</v>
      </c>
      <c r="K10" s="76">
        <f t="shared" si="1"/>
        <v>0</v>
      </c>
      <c r="L10" s="76">
        <f t="shared" si="1"/>
        <v>0</v>
      </c>
      <c r="M10" s="76">
        <f t="shared" si="1"/>
        <v>0</v>
      </c>
      <c r="N10" s="76">
        <f t="shared" si="1"/>
        <v>0</v>
      </c>
      <c r="O10" s="76">
        <f>SUM(O7:O9)</f>
        <v>0</v>
      </c>
    </row>
    <row r="11" spans="1:18" x14ac:dyDescent="0.3">
      <c r="A11" s="133" t="s">
        <v>87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5"/>
    </row>
    <row r="12" spans="1:18" x14ac:dyDescent="0.3">
      <c r="A12" s="40"/>
      <c r="B12" s="16" t="s">
        <v>85</v>
      </c>
      <c r="C12" s="78">
        <f>Profit!E19+Profit!E34</f>
        <v>0</v>
      </c>
      <c r="D12" s="78">
        <f>Profit!F19+Profit!F34</f>
        <v>0</v>
      </c>
      <c r="E12" s="78">
        <f>Profit!G19+Profit!G34</f>
        <v>0</v>
      </c>
      <c r="F12" s="78">
        <f>Profit!H19+Profit!H34</f>
        <v>0</v>
      </c>
      <c r="G12" s="78">
        <f>Profit!I19+Profit!I34</f>
        <v>0</v>
      </c>
      <c r="H12" s="78">
        <f>Profit!J19+Profit!J34</f>
        <v>0</v>
      </c>
      <c r="I12" s="78">
        <f>Profit!K19+Profit!K34</f>
        <v>0</v>
      </c>
      <c r="J12" s="78">
        <f>Profit!L19+Profit!L34</f>
        <v>0</v>
      </c>
      <c r="K12" s="78">
        <f>Profit!M19+Profit!M34</f>
        <v>0</v>
      </c>
      <c r="L12" s="78">
        <f>Profit!N19+Profit!N34</f>
        <v>0</v>
      </c>
      <c r="M12" s="78">
        <f>Profit!O19+Profit!O34</f>
        <v>0</v>
      </c>
      <c r="N12" s="78">
        <f>Profit!P19+Profit!P34</f>
        <v>0</v>
      </c>
      <c r="O12" s="95">
        <f>SUM(C12:N12)</f>
        <v>0</v>
      </c>
      <c r="P12" s="30" t="s">
        <v>77</v>
      </c>
    </row>
    <row r="13" spans="1:18" x14ac:dyDescent="0.3">
      <c r="A13" s="40"/>
      <c r="B13" s="44" t="s">
        <v>86</v>
      </c>
      <c r="C13" s="78">
        <f>'Project Cost'!F15</f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95">
        <f t="shared" ref="O13" si="2">SUM(C13:N13)</f>
        <v>0</v>
      </c>
      <c r="P13" s="30" t="s">
        <v>77</v>
      </c>
    </row>
    <row r="14" spans="1:18" x14ac:dyDescent="0.3">
      <c r="A14" s="80" t="s">
        <v>6</v>
      </c>
      <c r="B14" s="80"/>
      <c r="C14" s="95">
        <f t="shared" ref="C14:O14" si="3">SUM(C12:C13)</f>
        <v>0</v>
      </c>
      <c r="D14" s="95">
        <f t="shared" si="3"/>
        <v>0</v>
      </c>
      <c r="E14" s="95">
        <f t="shared" si="3"/>
        <v>0</v>
      </c>
      <c r="F14" s="95">
        <f t="shared" si="3"/>
        <v>0</v>
      </c>
      <c r="G14" s="95">
        <f t="shared" si="3"/>
        <v>0</v>
      </c>
      <c r="H14" s="95">
        <f t="shared" si="3"/>
        <v>0</v>
      </c>
      <c r="I14" s="95">
        <f t="shared" si="3"/>
        <v>0</v>
      </c>
      <c r="J14" s="95">
        <f t="shared" si="3"/>
        <v>0</v>
      </c>
      <c r="K14" s="95">
        <f t="shared" si="3"/>
        <v>0</v>
      </c>
      <c r="L14" s="95">
        <f t="shared" si="3"/>
        <v>0</v>
      </c>
      <c r="M14" s="95">
        <f t="shared" si="3"/>
        <v>0</v>
      </c>
      <c r="N14" s="95">
        <f t="shared" si="3"/>
        <v>0</v>
      </c>
      <c r="O14" s="95">
        <f t="shared" si="3"/>
        <v>0</v>
      </c>
    </row>
    <row r="15" spans="1:18" ht="9" customHeight="1" x14ac:dyDescent="0.3">
      <c r="B15" s="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9"/>
    </row>
    <row r="16" spans="1:18" x14ac:dyDescent="0.3">
      <c r="A16" s="97" t="s">
        <v>5</v>
      </c>
      <c r="B16" s="97"/>
      <c r="C16" s="96">
        <f t="shared" ref="C16:N16" si="4">C5+C10-C14</f>
        <v>0</v>
      </c>
      <c r="D16" s="96">
        <f t="shared" si="4"/>
        <v>0</v>
      </c>
      <c r="E16" s="96">
        <f t="shared" si="4"/>
        <v>0</v>
      </c>
      <c r="F16" s="96">
        <f t="shared" si="4"/>
        <v>0</v>
      </c>
      <c r="G16" s="96">
        <f t="shared" si="4"/>
        <v>0</v>
      </c>
      <c r="H16" s="96">
        <f t="shared" si="4"/>
        <v>0</v>
      </c>
      <c r="I16" s="96">
        <f t="shared" si="4"/>
        <v>0</v>
      </c>
      <c r="J16" s="96">
        <f t="shared" si="4"/>
        <v>0</v>
      </c>
      <c r="K16" s="96">
        <f t="shared" si="4"/>
        <v>0</v>
      </c>
      <c r="L16" s="96">
        <f t="shared" si="4"/>
        <v>0</v>
      </c>
      <c r="M16" s="96">
        <f t="shared" si="4"/>
        <v>0</v>
      </c>
      <c r="N16" s="96">
        <f t="shared" si="4"/>
        <v>0</v>
      </c>
      <c r="O16" s="79"/>
    </row>
    <row r="17" spans="2:2" x14ac:dyDescent="0.3">
      <c r="B17" s="30" t="s">
        <v>88</v>
      </c>
    </row>
    <row r="18" spans="2:2" x14ac:dyDescent="0.3">
      <c r="B18" s="33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107"/>
  <sheetViews>
    <sheetView tabSelected="1" zoomScale="90" zoomScaleNormal="90" workbookViewId="0">
      <pane xSplit="2" ySplit="4" topLeftCell="C26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defaultColWidth="9.109375" defaultRowHeight="14.4" x14ac:dyDescent="0.3"/>
  <cols>
    <col min="1" max="1" width="6.5546875" customWidth="1"/>
    <col min="2" max="2" width="67" customWidth="1"/>
    <col min="3" max="3" width="15.109375" customWidth="1"/>
    <col min="4" max="4" width="13" customWidth="1"/>
    <col min="5" max="5" width="12.88671875" customWidth="1"/>
    <col min="6" max="6" width="14.44140625" customWidth="1"/>
    <col min="7" max="7" width="19.44140625" style="4" customWidth="1"/>
    <col min="8" max="8" width="25.109375" style="4" customWidth="1"/>
    <col min="9" max="9" width="21.109375" style="4" customWidth="1"/>
  </cols>
  <sheetData>
    <row r="1" spans="1:16" s="6" customFormat="1" ht="15" customHeight="1" x14ac:dyDescent="0.3">
      <c r="A1" s="119" t="s">
        <v>45</v>
      </c>
      <c r="B1" s="119"/>
      <c r="C1" s="119"/>
      <c r="D1" s="119"/>
      <c r="E1" s="119"/>
      <c r="F1" s="119"/>
      <c r="G1" s="119"/>
      <c r="H1" s="119"/>
      <c r="I1" s="68"/>
      <c r="J1" s="9"/>
      <c r="K1"/>
      <c r="L1"/>
      <c r="M1"/>
      <c r="N1"/>
      <c r="O1"/>
      <c r="P1"/>
    </row>
    <row r="2" spans="1:16" ht="15.6" x14ac:dyDescent="0.3">
      <c r="A2" s="147" t="s">
        <v>11</v>
      </c>
      <c r="B2" s="147"/>
      <c r="C2" s="147"/>
      <c r="D2" s="147"/>
      <c r="E2" s="147"/>
      <c r="F2" s="147"/>
      <c r="G2" s="147"/>
      <c r="H2" s="147"/>
      <c r="I2" s="102"/>
    </row>
    <row r="3" spans="1:16" ht="58.2" customHeight="1" x14ac:dyDescent="0.3">
      <c r="A3" s="1"/>
      <c r="B3" s="21" t="s">
        <v>9</v>
      </c>
      <c r="C3" s="46" t="s">
        <v>14</v>
      </c>
      <c r="D3" s="46" t="s">
        <v>15</v>
      </c>
      <c r="E3" s="46" t="s">
        <v>16</v>
      </c>
      <c r="F3" s="47" t="s">
        <v>94</v>
      </c>
      <c r="G3" s="73" t="s">
        <v>91</v>
      </c>
      <c r="H3" s="46" t="s">
        <v>92</v>
      </c>
      <c r="I3" s="103" t="s">
        <v>93</v>
      </c>
    </row>
    <row r="4" spans="1:16" x14ac:dyDescent="0.3">
      <c r="A4" s="1">
        <v>1</v>
      </c>
      <c r="B4" s="146" t="s">
        <v>23</v>
      </c>
      <c r="C4" s="146"/>
      <c r="D4" s="146"/>
      <c r="E4" s="146"/>
      <c r="F4" s="146"/>
      <c r="G4" s="146"/>
      <c r="H4" s="146"/>
      <c r="I4" s="69"/>
    </row>
    <row r="5" spans="1:16" s="6" customFormat="1" ht="12.75" customHeight="1" x14ac:dyDescent="0.3">
      <c r="A5" s="109">
        <v>1.1000000000000001</v>
      </c>
      <c r="B5" s="7"/>
      <c r="C5" s="8"/>
      <c r="D5" s="8"/>
      <c r="E5" s="51"/>
      <c r="F5" s="52">
        <f>D5*E5</f>
        <v>0</v>
      </c>
      <c r="G5" s="70">
        <v>0</v>
      </c>
      <c r="H5" s="51">
        <f>F5-G5</f>
        <v>0</v>
      </c>
      <c r="I5" s="104">
        <f>F5-G5-H5</f>
        <v>0</v>
      </c>
      <c r="J5" s="30"/>
      <c r="M5" s="66"/>
    </row>
    <row r="6" spans="1:16" s="6" customFormat="1" ht="12.75" customHeight="1" x14ac:dyDescent="0.3">
      <c r="A6" s="109">
        <v>1.2</v>
      </c>
      <c r="B6" s="7"/>
      <c r="C6" s="8"/>
      <c r="D6" s="8"/>
      <c r="E6" s="51"/>
      <c r="F6" s="52">
        <f t="shared" ref="F6:F14" si="0">D6*E6</f>
        <v>0</v>
      </c>
      <c r="G6" s="70">
        <v>0</v>
      </c>
      <c r="H6" s="51">
        <f t="shared" ref="H6:H14" si="1">F6-G6</f>
        <v>0</v>
      </c>
      <c r="I6" s="104">
        <f t="shared" ref="I6:I14" si="2">F6-G6-H6</f>
        <v>0</v>
      </c>
      <c r="M6" s="66"/>
    </row>
    <row r="7" spans="1:16" s="6" customFormat="1" ht="12.75" customHeight="1" x14ac:dyDescent="0.3">
      <c r="A7" s="109">
        <v>1.3</v>
      </c>
      <c r="B7" s="7"/>
      <c r="C7" s="8"/>
      <c r="D7" s="8"/>
      <c r="E7" s="51"/>
      <c r="F7" s="52">
        <f t="shared" si="0"/>
        <v>0</v>
      </c>
      <c r="G7" s="70">
        <v>0</v>
      </c>
      <c r="H7" s="51">
        <f t="shared" si="1"/>
        <v>0</v>
      </c>
      <c r="I7" s="104">
        <f t="shared" si="2"/>
        <v>0</v>
      </c>
      <c r="M7" s="66"/>
    </row>
    <row r="8" spans="1:16" s="6" customFormat="1" ht="12.75" customHeight="1" x14ac:dyDescent="0.3">
      <c r="A8" s="109">
        <v>1.4</v>
      </c>
      <c r="B8" s="7"/>
      <c r="C8" s="8"/>
      <c r="D8" s="8"/>
      <c r="E8" s="51"/>
      <c r="F8" s="52">
        <f t="shared" si="0"/>
        <v>0</v>
      </c>
      <c r="G8" s="70">
        <v>0</v>
      </c>
      <c r="H8" s="51">
        <f t="shared" si="1"/>
        <v>0</v>
      </c>
      <c r="I8" s="104">
        <f t="shared" si="2"/>
        <v>0</v>
      </c>
      <c r="M8" s="66"/>
    </row>
    <row r="9" spans="1:16" s="6" customFormat="1" ht="12.75" customHeight="1" x14ac:dyDescent="0.3">
      <c r="A9" s="109">
        <v>1.5</v>
      </c>
      <c r="B9" s="7"/>
      <c r="C9" s="8"/>
      <c r="D9" s="8"/>
      <c r="E9" s="51"/>
      <c r="F9" s="52">
        <f t="shared" si="0"/>
        <v>0</v>
      </c>
      <c r="G9" s="70">
        <v>0</v>
      </c>
      <c r="H9" s="51">
        <f t="shared" si="1"/>
        <v>0</v>
      </c>
      <c r="I9" s="104">
        <f t="shared" si="2"/>
        <v>0</v>
      </c>
      <c r="M9" s="66"/>
    </row>
    <row r="10" spans="1:16" s="6" customFormat="1" ht="12.75" customHeight="1" x14ac:dyDescent="0.3">
      <c r="A10" s="109">
        <v>1.6</v>
      </c>
      <c r="B10" s="7"/>
      <c r="C10" s="8"/>
      <c r="D10" s="8"/>
      <c r="E10" s="51"/>
      <c r="F10" s="52">
        <f t="shared" si="0"/>
        <v>0</v>
      </c>
      <c r="G10" s="70">
        <v>0</v>
      </c>
      <c r="H10" s="51">
        <f t="shared" si="1"/>
        <v>0</v>
      </c>
      <c r="I10" s="104">
        <f t="shared" si="2"/>
        <v>0</v>
      </c>
      <c r="M10" s="66"/>
    </row>
    <row r="11" spans="1:16" s="6" customFormat="1" ht="12.75" customHeight="1" x14ac:dyDescent="0.3">
      <c r="A11" s="109">
        <v>1.7</v>
      </c>
      <c r="B11" s="7"/>
      <c r="C11" s="8"/>
      <c r="D11" s="8"/>
      <c r="E11" s="51"/>
      <c r="F11" s="52">
        <f t="shared" si="0"/>
        <v>0</v>
      </c>
      <c r="G11" s="70">
        <v>0</v>
      </c>
      <c r="H11" s="51">
        <f t="shared" si="1"/>
        <v>0</v>
      </c>
      <c r="I11" s="104">
        <f t="shared" si="2"/>
        <v>0</v>
      </c>
      <c r="M11" s="66"/>
    </row>
    <row r="12" spans="1:16" s="6" customFormat="1" ht="12.75" customHeight="1" x14ac:dyDescent="0.3">
      <c r="A12" s="109">
        <v>1.8</v>
      </c>
      <c r="B12" s="7"/>
      <c r="C12" s="8"/>
      <c r="D12" s="8"/>
      <c r="E12" s="51"/>
      <c r="F12" s="52">
        <f t="shared" si="0"/>
        <v>0</v>
      </c>
      <c r="G12" s="70">
        <v>0</v>
      </c>
      <c r="H12" s="51">
        <f t="shared" si="1"/>
        <v>0</v>
      </c>
      <c r="I12" s="104">
        <f t="shared" si="2"/>
        <v>0</v>
      </c>
      <c r="M12" s="66"/>
    </row>
    <row r="13" spans="1:16" s="6" customFormat="1" ht="12.75" customHeight="1" x14ac:dyDescent="0.3">
      <c r="A13" s="109">
        <v>1.9</v>
      </c>
      <c r="B13" s="7"/>
      <c r="C13" s="8"/>
      <c r="D13" s="8"/>
      <c r="E13" s="51"/>
      <c r="F13" s="52">
        <f t="shared" si="0"/>
        <v>0</v>
      </c>
      <c r="G13" s="70">
        <v>0</v>
      </c>
      <c r="H13" s="51">
        <f t="shared" si="1"/>
        <v>0</v>
      </c>
      <c r="I13" s="104">
        <f t="shared" si="2"/>
        <v>0</v>
      </c>
      <c r="M13" s="66"/>
    </row>
    <row r="14" spans="1:16" s="6" customFormat="1" ht="12.75" customHeight="1" x14ac:dyDescent="0.3">
      <c r="A14" s="110">
        <v>1.1000000000000001</v>
      </c>
      <c r="B14" s="7"/>
      <c r="C14" s="8"/>
      <c r="D14" s="8"/>
      <c r="E14" s="51"/>
      <c r="F14" s="52">
        <f t="shared" si="0"/>
        <v>0</v>
      </c>
      <c r="G14" s="70">
        <v>0</v>
      </c>
      <c r="H14" s="51">
        <f t="shared" si="1"/>
        <v>0</v>
      </c>
      <c r="I14" s="104">
        <f t="shared" si="2"/>
        <v>0</v>
      </c>
      <c r="M14" s="66"/>
    </row>
    <row r="15" spans="1:16" x14ac:dyDescent="0.3">
      <c r="A15" s="1"/>
      <c r="B15" s="48" t="s">
        <v>12</v>
      </c>
      <c r="C15" s="5"/>
      <c r="D15" s="5"/>
      <c r="E15" s="53"/>
      <c r="F15" s="53">
        <f>SUM(F5:F14)</f>
        <v>0</v>
      </c>
      <c r="G15" s="72">
        <f>SUM(G5:G14)</f>
        <v>0</v>
      </c>
      <c r="H15" s="53">
        <f>SUM(H5:H14)</f>
        <v>0</v>
      </c>
      <c r="I15" s="105">
        <f>SUM(I5:I14)</f>
        <v>0</v>
      </c>
      <c r="M15" s="67"/>
    </row>
    <row r="16" spans="1:16" x14ac:dyDescent="0.3">
      <c r="A16" s="1">
        <v>2</v>
      </c>
      <c r="B16" s="146" t="s">
        <v>52</v>
      </c>
      <c r="C16" s="146"/>
      <c r="D16" s="146"/>
      <c r="E16" s="146"/>
      <c r="F16" s="146"/>
      <c r="G16" s="146"/>
      <c r="H16" s="146"/>
      <c r="I16" s="69"/>
    </row>
    <row r="17" spans="1:11" s="6" customFormat="1" ht="12.75" customHeight="1" x14ac:dyDescent="0.3">
      <c r="A17" s="7">
        <v>2.1</v>
      </c>
      <c r="B17" s="7"/>
      <c r="C17" s="74"/>
      <c r="D17" s="8"/>
      <c r="E17" s="51"/>
      <c r="F17" s="52">
        <f t="shared" ref="F17:F24" si="3">D17*E17</f>
        <v>0</v>
      </c>
      <c r="G17" s="70">
        <v>0</v>
      </c>
      <c r="H17" s="51">
        <f t="shared" ref="H17" si="4">F17-G17</f>
        <v>0</v>
      </c>
      <c r="I17" s="104">
        <f t="shared" ref="I17" si="5">F17-G17-H17</f>
        <v>0</v>
      </c>
    </row>
    <row r="18" spans="1:11" s="6" customFormat="1" ht="12.75" customHeight="1" x14ac:dyDescent="0.3">
      <c r="A18" s="7">
        <v>2.2000000000000002</v>
      </c>
      <c r="B18" s="7"/>
      <c r="C18" s="74"/>
      <c r="D18" s="8"/>
      <c r="E18" s="51"/>
      <c r="F18" s="52">
        <f t="shared" si="3"/>
        <v>0</v>
      </c>
      <c r="G18" s="70">
        <v>0</v>
      </c>
      <c r="H18" s="51">
        <f t="shared" ref="H18:H24" si="6">F18-G18</f>
        <v>0</v>
      </c>
      <c r="I18" s="104">
        <f t="shared" ref="I18:I24" si="7">F18-G18-H18</f>
        <v>0</v>
      </c>
    </row>
    <row r="19" spans="1:11" s="6" customFormat="1" ht="12.75" customHeight="1" x14ac:dyDescent="0.3">
      <c r="A19" s="7">
        <v>2.2999999999999998</v>
      </c>
      <c r="B19" s="7"/>
      <c r="C19" s="74"/>
      <c r="D19" s="8"/>
      <c r="E19" s="51"/>
      <c r="F19" s="52">
        <f t="shared" si="3"/>
        <v>0</v>
      </c>
      <c r="G19" s="70">
        <v>0</v>
      </c>
      <c r="H19" s="51">
        <f t="shared" si="6"/>
        <v>0</v>
      </c>
      <c r="I19" s="104">
        <f t="shared" si="7"/>
        <v>0</v>
      </c>
    </row>
    <row r="20" spans="1:11" s="6" customFormat="1" ht="12.75" customHeight="1" x14ac:dyDescent="0.3">
      <c r="A20" s="7">
        <v>2.4</v>
      </c>
      <c r="B20" s="7"/>
      <c r="C20" s="74"/>
      <c r="D20" s="8"/>
      <c r="E20" s="51"/>
      <c r="F20" s="52">
        <f t="shared" si="3"/>
        <v>0</v>
      </c>
      <c r="G20" s="70">
        <v>0</v>
      </c>
      <c r="H20" s="51">
        <f t="shared" si="6"/>
        <v>0</v>
      </c>
      <c r="I20" s="104">
        <f t="shared" si="7"/>
        <v>0</v>
      </c>
    </row>
    <row r="21" spans="1:11" s="6" customFormat="1" ht="12.75" customHeight="1" x14ac:dyDescent="0.3">
      <c r="A21" s="7">
        <v>2.5</v>
      </c>
      <c r="B21" s="7"/>
      <c r="C21" s="74"/>
      <c r="D21" s="8"/>
      <c r="E21" s="51"/>
      <c r="F21" s="52">
        <f t="shared" si="3"/>
        <v>0</v>
      </c>
      <c r="G21" s="70">
        <v>0</v>
      </c>
      <c r="H21" s="51">
        <f t="shared" si="6"/>
        <v>0</v>
      </c>
      <c r="I21" s="104">
        <f t="shared" si="7"/>
        <v>0</v>
      </c>
    </row>
    <row r="22" spans="1:11" s="6" customFormat="1" ht="12.75" customHeight="1" x14ac:dyDescent="0.3">
      <c r="A22" s="7">
        <v>2.6</v>
      </c>
      <c r="B22" s="7"/>
      <c r="C22" s="8"/>
      <c r="D22" s="8"/>
      <c r="E22" s="51"/>
      <c r="F22" s="52">
        <f t="shared" si="3"/>
        <v>0</v>
      </c>
      <c r="G22" s="70">
        <v>0</v>
      </c>
      <c r="H22" s="51">
        <f t="shared" si="6"/>
        <v>0</v>
      </c>
      <c r="I22" s="104">
        <f t="shared" si="7"/>
        <v>0</v>
      </c>
    </row>
    <row r="23" spans="1:11" s="6" customFormat="1" ht="12.75" customHeight="1" x14ac:dyDescent="0.3">
      <c r="A23" s="7">
        <v>2.7</v>
      </c>
      <c r="B23" s="7"/>
      <c r="C23" s="8"/>
      <c r="D23" s="8"/>
      <c r="E23" s="51"/>
      <c r="F23" s="52">
        <f t="shared" si="3"/>
        <v>0</v>
      </c>
      <c r="G23" s="70">
        <v>0</v>
      </c>
      <c r="H23" s="51">
        <f t="shared" si="6"/>
        <v>0</v>
      </c>
      <c r="I23" s="104">
        <f t="shared" si="7"/>
        <v>0</v>
      </c>
    </row>
    <row r="24" spans="1:11" s="6" customFormat="1" ht="12.75" customHeight="1" x14ac:dyDescent="0.3">
      <c r="A24" s="7">
        <v>2.8</v>
      </c>
      <c r="B24" s="7"/>
      <c r="C24" s="8"/>
      <c r="D24" s="8"/>
      <c r="E24" s="51"/>
      <c r="F24" s="52">
        <f t="shared" si="3"/>
        <v>0</v>
      </c>
      <c r="G24" s="70">
        <v>0</v>
      </c>
      <c r="H24" s="51">
        <f t="shared" si="6"/>
        <v>0</v>
      </c>
      <c r="I24" s="104">
        <f t="shared" si="7"/>
        <v>0</v>
      </c>
    </row>
    <row r="25" spans="1:11" x14ac:dyDescent="0.3">
      <c r="A25" s="1"/>
      <c r="B25" s="48" t="s">
        <v>13</v>
      </c>
      <c r="C25" s="5"/>
      <c r="D25" s="5"/>
      <c r="E25" s="5"/>
      <c r="F25" s="53">
        <f>SUM(F17:F24)</f>
        <v>0</v>
      </c>
      <c r="G25" s="72">
        <f>SUM(G17:G24)</f>
        <v>0</v>
      </c>
      <c r="H25" s="53">
        <f>SUM(H17:H24)</f>
        <v>0</v>
      </c>
      <c r="I25" s="105">
        <f>SUM(I17:I24)</f>
        <v>0</v>
      </c>
      <c r="J25" s="6"/>
      <c r="K25" s="6"/>
    </row>
    <row r="26" spans="1:11" x14ac:dyDescent="0.3">
      <c r="A26" s="1">
        <v>3</v>
      </c>
      <c r="B26" s="146" t="s">
        <v>17</v>
      </c>
      <c r="C26" s="146"/>
      <c r="D26" s="146"/>
      <c r="E26" s="146"/>
      <c r="F26" s="146"/>
      <c r="G26" s="146"/>
      <c r="H26" s="146"/>
      <c r="I26" s="69"/>
      <c r="J26" s="6"/>
      <c r="K26" s="6"/>
    </row>
    <row r="27" spans="1:11" s="6" customFormat="1" ht="12.75" customHeight="1" x14ac:dyDescent="0.3">
      <c r="A27" s="7">
        <v>3.1</v>
      </c>
      <c r="B27" s="7"/>
      <c r="C27" s="8"/>
      <c r="D27" s="8"/>
      <c r="E27" s="51"/>
      <c r="F27" s="52">
        <f>D27*E27</f>
        <v>0</v>
      </c>
      <c r="G27" s="70">
        <v>0</v>
      </c>
      <c r="H27" s="51">
        <f t="shared" ref="H27" si="8">F27-G27</f>
        <v>0</v>
      </c>
      <c r="I27" s="104">
        <f t="shared" ref="I27" si="9">F27-G27-H27</f>
        <v>0</v>
      </c>
    </row>
    <row r="28" spans="1:11" s="6" customFormat="1" ht="12.75" customHeight="1" x14ac:dyDescent="0.3">
      <c r="A28" s="7">
        <v>3.2</v>
      </c>
      <c r="B28" s="7"/>
      <c r="C28" s="8"/>
      <c r="D28" s="8"/>
      <c r="E28" s="51"/>
      <c r="F28" s="52">
        <f t="shared" ref="F28:F36" si="10">D28*E28</f>
        <v>0</v>
      </c>
      <c r="G28" s="70">
        <v>0</v>
      </c>
      <c r="H28" s="51">
        <f t="shared" ref="H28:H36" si="11">F28-G28</f>
        <v>0</v>
      </c>
      <c r="I28" s="104">
        <f t="shared" ref="I28:I36" si="12">F28-G28-H28</f>
        <v>0</v>
      </c>
    </row>
    <row r="29" spans="1:11" s="6" customFormat="1" ht="12.75" customHeight="1" x14ac:dyDescent="0.3">
      <c r="A29" s="7">
        <v>3.3</v>
      </c>
      <c r="B29" s="7"/>
      <c r="C29" s="8"/>
      <c r="D29" s="8"/>
      <c r="E29" s="51"/>
      <c r="F29" s="52">
        <f t="shared" si="10"/>
        <v>0</v>
      </c>
      <c r="G29" s="70">
        <v>0</v>
      </c>
      <c r="H29" s="51">
        <f t="shared" si="11"/>
        <v>0</v>
      </c>
      <c r="I29" s="104">
        <f t="shared" si="12"/>
        <v>0</v>
      </c>
      <c r="K29" s="13"/>
    </row>
    <row r="30" spans="1:11" s="6" customFormat="1" ht="12.75" customHeight="1" x14ac:dyDescent="0.3">
      <c r="A30" s="7">
        <v>3.4</v>
      </c>
      <c r="B30" s="7"/>
      <c r="C30" s="8"/>
      <c r="D30" s="8"/>
      <c r="E30" s="51"/>
      <c r="F30" s="52">
        <f t="shared" si="10"/>
        <v>0</v>
      </c>
      <c r="G30" s="70">
        <v>0</v>
      </c>
      <c r="H30" s="51">
        <f t="shared" si="11"/>
        <v>0</v>
      </c>
      <c r="I30" s="104">
        <f t="shared" si="12"/>
        <v>0</v>
      </c>
    </row>
    <row r="31" spans="1:11" s="6" customFormat="1" ht="12.75" customHeight="1" x14ac:dyDescent="0.3">
      <c r="A31" s="7">
        <v>3.5</v>
      </c>
      <c r="B31" s="7"/>
      <c r="C31" s="8"/>
      <c r="D31" s="8"/>
      <c r="E31" s="51"/>
      <c r="F31" s="52">
        <f t="shared" si="10"/>
        <v>0</v>
      </c>
      <c r="G31" s="70">
        <v>0</v>
      </c>
      <c r="H31" s="51">
        <f t="shared" ref="H31:H34" si="13">F31-G31</f>
        <v>0</v>
      </c>
      <c r="I31" s="104">
        <f t="shared" ref="I31:I34" si="14">F31-G31-H31</f>
        <v>0</v>
      </c>
    </row>
    <row r="32" spans="1:11" s="6" customFormat="1" ht="12.75" customHeight="1" x14ac:dyDescent="0.3">
      <c r="A32" s="7">
        <v>3.6</v>
      </c>
      <c r="B32" s="7"/>
      <c r="C32" s="8"/>
      <c r="D32" s="8"/>
      <c r="E32" s="51"/>
      <c r="F32" s="52">
        <f t="shared" si="10"/>
        <v>0</v>
      </c>
      <c r="G32" s="70">
        <v>0</v>
      </c>
      <c r="H32" s="51">
        <f t="shared" si="13"/>
        <v>0</v>
      </c>
      <c r="I32" s="104">
        <f t="shared" si="14"/>
        <v>0</v>
      </c>
    </row>
    <row r="33" spans="1:10" s="6" customFormat="1" ht="12.75" customHeight="1" x14ac:dyDescent="0.3">
      <c r="A33" s="7">
        <v>3.7</v>
      </c>
      <c r="B33" s="7"/>
      <c r="C33" s="8"/>
      <c r="D33" s="8"/>
      <c r="E33" s="51"/>
      <c r="F33" s="52">
        <f t="shared" si="10"/>
        <v>0</v>
      </c>
      <c r="G33" s="70">
        <v>0</v>
      </c>
      <c r="H33" s="51">
        <f t="shared" si="13"/>
        <v>0</v>
      </c>
      <c r="I33" s="104">
        <f t="shared" si="14"/>
        <v>0</v>
      </c>
    </row>
    <row r="34" spans="1:10" s="6" customFormat="1" ht="12.75" customHeight="1" x14ac:dyDescent="0.3">
      <c r="A34" s="7">
        <v>3.8</v>
      </c>
      <c r="B34" s="7"/>
      <c r="C34" s="8"/>
      <c r="D34" s="8"/>
      <c r="E34" s="51"/>
      <c r="F34" s="52">
        <f t="shared" si="10"/>
        <v>0</v>
      </c>
      <c r="G34" s="70">
        <v>0</v>
      </c>
      <c r="H34" s="51">
        <f t="shared" si="13"/>
        <v>0</v>
      </c>
      <c r="I34" s="104">
        <f t="shared" si="14"/>
        <v>0</v>
      </c>
    </row>
    <row r="35" spans="1:10" s="6" customFormat="1" ht="12.75" customHeight="1" x14ac:dyDescent="0.3">
      <c r="A35" s="7">
        <v>3.9</v>
      </c>
      <c r="B35" s="7"/>
      <c r="C35" s="8"/>
      <c r="D35" s="8"/>
      <c r="E35" s="51"/>
      <c r="F35" s="52">
        <f t="shared" si="10"/>
        <v>0</v>
      </c>
      <c r="G35" s="70">
        <v>0</v>
      </c>
      <c r="H35" s="51">
        <f t="shared" si="11"/>
        <v>0</v>
      </c>
      <c r="I35" s="104">
        <f t="shared" si="12"/>
        <v>0</v>
      </c>
    </row>
    <row r="36" spans="1:10" s="6" customFormat="1" ht="12.75" customHeight="1" x14ac:dyDescent="0.3">
      <c r="A36" s="110">
        <v>3.1</v>
      </c>
      <c r="B36" s="7"/>
      <c r="C36" s="8"/>
      <c r="D36" s="8"/>
      <c r="E36" s="51"/>
      <c r="F36" s="52">
        <f t="shared" si="10"/>
        <v>0</v>
      </c>
      <c r="G36" s="70">
        <v>0</v>
      </c>
      <c r="H36" s="51">
        <f t="shared" si="11"/>
        <v>0</v>
      </c>
      <c r="I36" s="104">
        <f t="shared" si="12"/>
        <v>0</v>
      </c>
    </row>
    <row r="37" spans="1:10" x14ac:dyDescent="0.3">
      <c r="A37" s="1">
        <v>4</v>
      </c>
      <c r="B37" s="48" t="s">
        <v>20</v>
      </c>
      <c r="C37" s="5"/>
      <c r="D37" s="5"/>
      <c r="E37" s="5"/>
      <c r="F37" s="53">
        <f>SUM(F27:F36)</f>
        <v>0</v>
      </c>
      <c r="G37" s="72">
        <f>SUM(G27:G36)</f>
        <v>0</v>
      </c>
      <c r="H37" s="53">
        <f>SUM(H27:H36)</f>
        <v>0</v>
      </c>
      <c r="I37" s="105">
        <f>SUM(I27:I36)</f>
        <v>0</v>
      </c>
    </row>
    <row r="38" spans="1:10" x14ac:dyDescent="0.3">
      <c r="A38" s="1">
        <v>4.0999999999999996</v>
      </c>
      <c r="B38" s="1"/>
      <c r="C38" s="2"/>
      <c r="D38" s="2"/>
      <c r="E38" s="2"/>
      <c r="F38" s="2"/>
      <c r="G38" s="2"/>
      <c r="H38" s="2"/>
      <c r="I38" s="106"/>
    </row>
    <row r="39" spans="1:10" ht="15.6" x14ac:dyDescent="0.3">
      <c r="A39" s="1"/>
      <c r="B39" s="49" t="s">
        <v>10</v>
      </c>
      <c r="C39" s="50"/>
      <c r="D39" s="50"/>
      <c r="E39" s="50"/>
      <c r="F39" s="50">
        <f>F15+F25+F37</f>
        <v>0</v>
      </c>
      <c r="G39" s="50">
        <f>G15+G25+G37</f>
        <v>0</v>
      </c>
      <c r="H39" s="50">
        <f>H15+H25+H37</f>
        <v>0</v>
      </c>
      <c r="I39" s="107">
        <f>I15+I25+I37</f>
        <v>0</v>
      </c>
    </row>
    <row r="40" spans="1:10" ht="12.75" customHeight="1" x14ac:dyDescent="0.3">
      <c r="A40" s="1"/>
      <c r="B40" s="1"/>
      <c r="C40" s="1"/>
      <c r="D40" s="1"/>
      <c r="E40" s="1"/>
      <c r="F40" s="75" t="e">
        <f>SUM(G40:I40)</f>
        <v>#DIV/0!</v>
      </c>
      <c r="G40" s="75" t="e">
        <f>G39/$F$39</f>
        <v>#DIV/0!</v>
      </c>
      <c r="H40" s="75" t="e">
        <f>H39/$F$39</f>
        <v>#DIV/0!</v>
      </c>
      <c r="I40" s="108" t="e">
        <f>I39/$F$39</f>
        <v>#DIV/0!</v>
      </c>
      <c r="J40" s="30"/>
    </row>
    <row r="41" spans="1:10" ht="12.75" customHeight="1" x14ac:dyDescent="0.3">
      <c r="J41" s="30"/>
    </row>
    <row r="42" spans="1:10" ht="12.75" customHeight="1" x14ac:dyDescent="0.3"/>
    <row r="43" spans="1:10" ht="12.75" customHeight="1" x14ac:dyDescent="0.3">
      <c r="C43" s="71"/>
    </row>
    <row r="44" spans="1:10" ht="12.75" customHeight="1" x14ac:dyDescent="0.3"/>
    <row r="45" spans="1:10" ht="12.75" customHeight="1" x14ac:dyDescent="0.3">
      <c r="C45" t="s">
        <v>78</v>
      </c>
    </row>
    <row r="46" spans="1:10" ht="12.75" customHeight="1" x14ac:dyDescent="0.3">
      <c r="C46" t="s">
        <v>79</v>
      </c>
    </row>
    <row r="47" spans="1:10" ht="12.75" customHeight="1" x14ac:dyDescent="0.3"/>
    <row r="48" spans="1:10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S109"/>
  <sheetViews>
    <sheetView workbookViewId="0">
      <selection activeCell="D32" sqref="D32"/>
    </sheetView>
  </sheetViews>
  <sheetFormatPr defaultColWidth="9.109375" defaultRowHeight="14.4" x14ac:dyDescent="0.3"/>
  <cols>
    <col min="1" max="1" width="9.109375" style="55"/>
    <col min="2" max="2" width="38.6640625" style="55" customWidth="1"/>
    <col min="3" max="14" width="7.6640625" style="55" customWidth="1"/>
    <col min="15" max="16384" width="9.109375" style="55"/>
  </cols>
  <sheetData>
    <row r="1" spans="1:19" s="20" customFormat="1" ht="15" customHeight="1" x14ac:dyDescent="0.3">
      <c r="A1" s="119" t="s">
        <v>45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54"/>
      <c r="P1" s="55"/>
      <c r="Q1" s="55"/>
      <c r="R1" s="55"/>
      <c r="S1" s="55"/>
    </row>
    <row r="2" spans="1:19" ht="24.9" customHeight="1" x14ac:dyDescent="0.3">
      <c r="A2" s="149" t="s">
        <v>19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19" x14ac:dyDescent="0.3">
      <c r="A3" s="56"/>
      <c r="B3" s="56"/>
      <c r="C3" s="148" t="s">
        <v>63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57"/>
    </row>
    <row r="4" spans="1:19" x14ac:dyDescent="0.3">
      <c r="A4" s="101" t="s">
        <v>80</v>
      </c>
      <c r="B4" s="99" t="s">
        <v>18</v>
      </c>
      <c r="C4" s="58">
        <v>1</v>
      </c>
      <c r="D4" s="58">
        <v>2</v>
      </c>
      <c r="E4" s="58">
        <v>3</v>
      </c>
      <c r="F4" s="58">
        <v>4</v>
      </c>
      <c r="G4" s="58">
        <v>5</v>
      </c>
      <c r="H4" s="58">
        <v>6</v>
      </c>
      <c r="I4" s="58">
        <v>7</v>
      </c>
      <c r="J4" s="58">
        <v>8</v>
      </c>
      <c r="K4" s="58">
        <v>9</v>
      </c>
      <c r="L4" s="58">
        <v>10</v>
      </c>
      <c r="M4" s="58">
        <v>11</v>
      </c>
      <c r="N4" s="58">
        <v>12</v>
      </c>
    </row>
    <row r="5" spans="1:19" ht="12.75" customHeight="1" x14ac:dyDescent="0.3">
      <c r="A5" s="56">
        <v>1</v>
      </c>
      <c r="B5" s="59"/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57"/>
    </row>
    <row r="6" spans="1:19" ht="12.75" customHeight="1" x14ac:dyDescent="0.3">
      <c r="A6" s="56">
        <v>2</v>
      </c>
      <c r="B6" s="59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57"/>
    </row>
    <row r="7" spans="1:19" ht="12.75" customHeight="1" x14ac:dyDescent="0.3">
      <c r="A7" s="56">
        <v>3</v>
      </c>
      <c r="B7" s="62"/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9" ht="12.75" customHeight="1" x14ac:dyDescent="0.3">
      <c r="A8" s="56">
        <v>4</v>
      </c>
      <c r="B8" s="62"/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9" ht="12.75" customHeight="1" x14ac:dyDescent="0.3">
      <c r="A9" s="56">
        <v>5</v>
      </c>
      <c r="B9" s="62"/>
      <c r="C9" s="60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9" ht="12.75" customHeight="1" x14ac:dyDescent="0.3">
      <c r="A10" s="56">
        <v>6</v>
      </c>
      <c r="B10" s="6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</row>
    <row r="11" spans="1:19" ht="12.75" customHeight="1" x14ac:dyDescent="0.3">
      <c r="A11" s="56">
        <v>7</v>
      </c>
      <c r="B11" s="62"/>
      <c r="C11" s="60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9" ht="12.75" customHeight="1" x14ac:dyDescent="0.3">
      <c r="A12" s="56">
        <v>8</v>
      </c>
      <c r="B12" s="62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19" ht="12.75" customHeight="1" x14ac:dyDescent="0.3">
      <c r="A13" s="56">
        <v>9</v>
      </c>
      <c r="B13" s="62"/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spans="1:19" ht="12.75" customHeight="1" x14ac:dyDescent="0.3">
      <c r="A14" s="56">
        <v>10</v>
      </c>
      <c r="B14" s="62"/>
      <c r="C14" s="60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</row>
    <row r="15" spans="1:19" ht="12.75" customHeight="1" x14ac:dyDescent="0.3">
      <c r="A15" s="56">
        <v>11</v>
      </c>
      <c r="B15" s="62"/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spans="1:19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4.9989318521683403E-2"/>
    <pageSetUpPr fitToPage="1"/>
  </sheetPr>
  <dimension ref="A1:A61"/>
  <sheetViews>
    <sheetView zoomScaleNormal="100" workbookViewId="0">
      <selection activeCell="E8" sqref="E8"/>
    </sheetView>
  </sheetViews>
  <sheetFormatPr defaultColWidth="11.44140625" defaultRowHeight="14.4" x14ac:dyDescent="0.3"/>
  <cols>
    <col min="1" max="1" width="74.44140625" customWidth="1"/>
  </cols>
  <sheetData>
    <row r="1" spans="1:1" ht="12.75" customHeight="1" x14ac:dyDescent="0.3">
      <c r="A1" s="3" t="s">
        <v>34</v>
      </c>
    </row>
    <row r="2" spans="1:1" ht="12.75" customHeight="1" x14ac:dyDescent="0.3">
      <c r="A2" s="6" t="s">
        <v>24</v>
      </c>
    </row>
    <row r="3" spans="1:1" ht="12.75" customHeight="1" x14ac:dyDescent="0.3">
      <c r="A3" s="6" t="s">
        <v>38</v>
      </c>
    </row>
    <row r="4" spans="1:1" ht="12.75" customHeight="1" x14ac:dyDescent="0.3">
      <c r="A4" s="6" t="s">
        <v>25</v>
      </c>
    </row>
    <row r="5" spans="1:1" ht="12.75" customHeight="1" x14ac:dyDescent="0.3">
      <c r="A5" s="6" t="s">
        <v>26</v>
      </c>
    </row>
    <row r="6" spans="1:1" ht="12.75" customHeight="1" x14ac:dyDescent="0.3">
      <c r="A6" s="6" t="s">
        <v>27</v>
      </c>
    </row>
    <row r="7" spans="1:1" ht="12.75" customHeight="1" x14ac:dyDescent="0.3">
      <c r="A7" s="6" t="s">
        <v>28</v>
      </c>
    </row>
    <row r="8" spans="1:1" ht="12.75" customHeight="1" x14ac:dyDescent="0.3">
      <c r="A8" s="6" t="s">
        <v>29</v>
      </c>
    </row>
    <row r="9" spans="1:1" ht="12.75" customHeight="1" x14ac:dyDescent="0.3">
      <c r="A9" s="6" t="s">
        <v>30</v>
      </c>
    </row>
    <row r="10" spans="1:1" ht="12.75" customHeight="1" x14ac:dyDescent="0.3">
      <c r="A10" s="6" t="s">
        <v>31</v>
      </c>
    </row>
    <row r="11" spans="1:1" ht="12.75" customHeight="1" x14ac:dyDescent="0.3">
      <c r="A11" s="6" t="s">
        <v>32</v>
      </c>
    </row>
    <row r="12" spans="1:1" ht="12.75" customHeight="1" x14ac:dyDescent="0.3">
      <c r="A12" s="6" t="s">
        <v>36</v>
      </c>
    </row>
    <row r="13" spans="1:1" ht="12.75" customHeight="1" x14ac:dyDescent="0.3">
      <c r="A13" s="6" t="s">
        <v>37</v>
      </c>
    </row>
    <row r="14" spans="1:1" ht="12.75" customHeight="1" x14ac:dyDescent="0.3">
      <c r="A14" s="6" t="s">
        <v>33</v>
      </c>
    </row>
    <row r="15" spans="1:1" ht="12.75" customHeight="1" x14ac:dyDescent="0.3">
      <c r="A15" s="6" t="s">
        <v>35</v>
      </c>
    </row>
    <row r="16" spans="1:1" ht="12.75" customHeight="1" x14ac:dyDescent="0.3"/>
    <row r="17" spans="1:1" ht="12.75" customHeight="1" x14ac:dyDescent="0.3">
      <c r="A17" s="3" t="s">
        <v>50</v>
      </c>
    </row>
    <row r="18" spans="1:1" ht="12.75" customHeight="1" x14ac:dyDescent="0.3">
      <c r="A18" s="6" t="s">
        <v>49</v>
      </c>
    </row>
    <row r="19" spans="1:1" ht="12.75" customHeight="1" x14ac:dyDescent="0.3">
      <c r="A19" s="6" t="s">
        <v>51</v>
      </c>
    </row>
    <row r="20" spans="1:1" ht="12.75" customHeight="1" x14ac:dyDescent="0.3"/>
    <row r="21" spans="1:1" ht="12.75" customHeight="1" x14ac:dyDescent="0.3"/>
    <row r="22" spans="1:1" ht="12.75" customHeight="1" x14ac:dyDescent="0.3"/>
    <row r="23" spans="1:1" ht="12.75" customHeight="1" x14ac:dyDescent="0.3"/>
    <row r="24" spans="1:1" ht="12.75" customHeight="1" x14ac:dyDescent="0.3"/>
    <row r="25" spans="1:1" ht="12.75" customHeight="1" x14ac:dyDescent="0.3"/>
    <row r="26" spans="1:1" ht="12.75" customHeight="1" x14ac:dyDescent="0.3"/>
    <row r="27" spans="1:1" ht="12.75" customHeight="1" x14ac:dyDescent="0.3"/>
    <row r="28" spans="1:1" ht="12.75" customHeight="1" x14ac:dyDescent="0.3"/>
    <row r="29" spans="1:1" ht="12.75" customHeight="1" x14ac:dyDescent="0.3"/>
    <row r="30" spans="1:1" ht="12.75" customHeight="1" x14ac:dyDescent="0.3"/>
    <row r="31" spans="1:1" ht="12.75" customHeight="1" x14ac:dyDescent="0.3"/>
    <row r="32" spans="1:1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</sheetData>
  <pageMargins left="0.7" right="0.7" top="0.78740157499999996" bottom="0.78740157499999996" header="0.3" footer="0.3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Profit</vt:lpstr>
      <vt:lpstr>Production and Sales Forecast</vt:lpstr>
      <vt:lpstr>Cash Flow</vt:lpstr>
      <vt:lpstr>Project Cost</vt:lpstr>
      <vt:lpstr>საქმიანობის გეგმა</vt:lpstr>
      <vt:lpstr>განმარტებები</vt:lpstr>
      <vt:lpstr>განმარტებები!Print_Area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User</cp:lastModifiedBy>
  <cp:lastPrinted>2018-01-12T14:40:09Z</cp:lastPrinted>
  <dcterms:created xsi:type="dcterms:W3CDTF">2016-07-17T18:17:06Z</dcterms:created>
  <dcterms:modified xsi:type="dcterms:W3CDTF">2025-02-24T09:43:24Z</dcterms:modified>
</cp:coreProperties>
</file>